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chartsheets/sheet2.xml" ContentType="application/vnd.openxmlformats-officedocument.spreadsheetml.chartsheet+xml"/>
  <Override PartName="/xl/drawings/drawing15.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240" activeTab="14"/>
  </bookViews>
  <sheets>
    <sheet name="Cover" sheetId="1" r:id="rId1"/>
    <sheet name="التقديم" sheetId="2" r:id="rId2"/>
    <sheet name="95" sheetId="3" r:id="rId3"/>
    <sheet name="GR.33" sheetId="4" r:id="rId4"/>
    <sheet name="96" sheetId="5" r:id="rId5"/>
    <sheet name="97" sheetId="6" r:id="rId6"/>
    <sheet name="98" sheetId="7" r:id="rId7"/>
    <sheet name="99" sheetId="8" r:id="rId8"/>
    <sheet name="100" sheetId="9" r:id="rId9"/>
    <sheet name="101" sheetId="10" r:id="rId10"/>
    <sheet name="102" sheetId="11" r:id="rId11"/>
    <sheet name="103" sheetId="12" r:id="rId12"/>
    <sheet name="GR.34" sheetId="13" r:id="rId13"/>
    <sheet name="104" sheetId="14" r:id="rId14"/>
    <sheet name="105" sheetId="15" r:id="rId15"/>
  </sheets>
  <definedNames>
    <definedName name="OLE_LINK1" localSheetId="5">'97'!#REF!</definedName>
    <definedName name="_xlnm.Print_Area" localSheetId="8">'100'!$A$1:$O$20</definedName>
    <definedName name="_xlnm.Print_Area" localSheetId="9">'101'!$A$1:$O$20</definedName>
    <definedName name="_xlnm.Print_Area" localSheetId="10">'102'!$A$1:$O$19</definedName>
    <definedName name="_xlnm.Print_Area" localSheetId="11">'103'!$A$1:$M$17</definedName>
    <definedName name="_xlnm.Print_Area" localSheetId="13">'104'!$A$1:$M$19</definedName>
    <definedName name="_xlnm.Print_Area" localSheetId="14">'105'!$A$1:$O$17</definedName>
    <definedName name="_xlnm.Print_Area" localSheetId="2">'95'!$A$1:$N$12</definedName>
    <definedName name="_xlnm.Print_Area" localSheetId="4">'96'!$A$1:$N$13</definedName>
    <definedName name="_xlnm.Print_Area" localSheetId="5">'97'!$A$1:$K$26</definedName>
    <definedName name="_xlnm.Print_Area" localSheetId="6">'98'!$A$1:$K$26</definedName>
    <definedName name="_xlnm.Print_Area" localSheetId="7">'99'!$A$1:$K$12</definedName>
    <definedName name="_xlnm.Print_Area" localSheetId="0">'Cover'!$A$1:$A$7</definedName>
    <definedName name="_xlnm.Print_Area" localSheetId="1">'التقديم'!$A$1:$B$14</definedName>
  </definedNames>
  <calcPr fullCalcOnLoad="1"/>
</workbook>
</file>

<file path=xl/sharedStrings.xml><?xml version="1.0" encoding="utf-8"?>
<sst xmlns="http://schemas.openxmlformats.org/spreadsheetml/2006/main" count="587" uniqueCount="196">
  <si>
    <t>النفط والغاز</t>
  </si>
  <si>
    <t>مجال التدريب</t>
  </si>
  <si>
    <t>التعدين</t>
  </si>
  <si>
    <t>التدريب</t>
  </si>
  <si>
    <t>Training</t>
  </si>
  <si>
    <t>مصادر البيانات :</t>
  </si>
  <si>
    <t xml:space="preserve"> مراكز التدريب الخاصة
Private Training Centers</t>
  </si>
  <si>
    <t>Field of Training</t>
  </si>
  <si>
    <t>Administritive</t>
  </si>
  <si>
    <t>Oil &amp; Gas</t>
  </si>
  <si>
    <t>Mining</t>
  </si>
  <si>
    <t>Occupational Safety and Security</t>
  </si>
  <si>
    <t>Total</t>
  </si>
  <si>
    <t xml:space="preserve"> اللغات
Languages</t>
  </si>
  <si>
    <t>Three months and more</t>
  </si>
  <si>
    <t xml:space="preserve"> Tow months and less than 3 months </t>
  </si>
  <si>
    <t>A month and less than 2 months</t>
  </si>
  <si>
    <t>Less then a month</t>
  </si>
  <si>
    <t>Less than 18</t>
  </si>
  <si>
    <t>المجموع</t>
  </si>
  <si>
    <t xml:space="preserve"> اللغات</t>
  </si>
  <si>
    <t>Administration</t>
  </si>
  <si>
    <t>Computer</t>
  </si>
  <si>
    <t>Languages</t>
  </si>
  <si>
    <t>Nationality</t>
  </si>
  <si>
    <t>Age Gourps</t>
  </si>
  <si>
    <t>فئات العمر</t>
  </si>
  <si>
    <t>الجنسية</t>
  </si>
  <si>
    <t>فترة التدريب</t>
  </si>
  <si>
    <t>Duration of Training</t>
  </si>
  <si>
    <t>وزارات ومؤسسات حكومية</t>
  </si>
  <si>
    <t xml:space="preserve"> مراكز التدريب الخاصة</t>
  </si>
  <si>
    <t>Private Training Centers</t>
  </si>
  <si>
    <t>Training Agency</t>
  </si>
  <si>
    <t>جهة التدريب</t>
  </si>
  <si>
    <t>18 - 24</t>
  </si>
  <si>
    <t>25 - 39</t>
  </si>
  <si>
    <t>40 +</t>
  </si>
  <si>
    <t>قطريون
Qataris</t>
  </si>
  <si>
    <t>غيرقطريين
Non-Qataris</t>
  </si>
  <si>
    <t>أقل من شهر</t>
  </si>
  <si>
    <t>شهر وأقل من شهرين</t>
  </si>
  <si>
    <t>18- 24</t>
  </si>
  <si>
    <t>أقل من 18</t>
  </si>
  <si>
    <t>الحاسب الآلي
Computer</t>
  </si>
  <si>
    <t>الحاسب الآلي</t>
  </si>
  <si>
    <t xml:space="preserve"> </t>
  </si>
  <si>
    <t>المتدربون حسب الجنسية والنوع وجهة التدريب</t>
  </si>
  <si>
    <t>القانون</t>
  </si>
  <si>
    <t>40+</t>
  </si>
  <si>
    <t>Law</t>
  </si>
  <si>
    <t>Training of teachers</t>
  </si>
  <si>
    <t>Data sources :</t>
  </si>
  <si>
    <t>المتدربون في المراكز التدريبية حسب جهة التدريب والنوع وفئات العمر</t>
  </si>
  <si>
    <t>Trainees at the private training centers according to the employment status, nationality, gender and field of training.</t>
  </si>
  <si>
    <t>إناث
Females</t>
  </si>
  <si>
    <t>الإدارة</t>
  </si>
  <si>
    <t>الإدارة
Administration</t>
  </si>
  <si>
    <t>جدول رقم (99)</t>
  </si>
  <si>
    <t>Table No. (99)</t>
  </si>
  <si>
    <t>Table No. (100)</t>
  </si>
  <si>
    <t>جدول رقم (101)</t>
  </si>
  <si>
    <t>Table No. (101)</t>
  </si>
  <si>
    <t>جدول رقم (102)</t>
  </si>
  <si>
    <t>Table No. (102)</t>
  </si>
  <si>
    <t>جدول رقم (103)</t>
  </si>
  <si>
    <t>Table No. (103)</t>
  </si>
  <si>
    <t>Table No. (104)</t>
  </si>
  <si>
    <t>جدول رقم (104)</t>
  </si>
  <si>
    <t>جدول رقم (105)</t>
  </si>
  <si>
    <t>Table No. (105)</t>
  </si>
  <si>
    <t>الإداري</t>
  </si>
  <si>
    <t>الأمن والسلامة المهنية</t>
  </si>
  <si>
    <t xml:space="preserve"> شهرين إلى أقل من ثلاثة أشهر</t>
  </si>
  <si>
    <t>ثلاثة أشهر فأكثر</t>
  </si>
  <si>
    <t>Foreign languages</t>
  </si>
  <si>
    <t>النقل الجوي والعمليات المرتبطة بها</t>
  </si>
  <si>
    <t>Air transport and related operations</t>
  </si>
  <si>
    <t>أقل من 24</t>
  </si>
  <si>
    <t xml:space="preserve">25 - 39 </t>
  </si>
  <si>
    <t>ذكور</t>
  </si>
  <si>
    <t>إناث</t>
  </si>
  <si>
    <t xml:space="preserve">Training in its modern concept becomes a strategic choice in the human resource development system. For this reason, it becomes an essential matter to set strategies for developing, updating and simplifying the work systems and methods in all institutions. Training should convey the right technical and practical skills in a way that keeps pace with the modern challenges in the changing work requirements. </t>
  </si>
  <si>
    <r>
      <rPr>
        <b/>
        <sz val="10"/>
        <rFont val="Arial"/>
        <family val="2"/>
      </rPr>
      <t>ذكور</t>
    </r>
    <r>
      <rPr>
        <b/>
        <sz val="11"/>
        <rFont val="Arial"/>
        <family val="2"/>
      </rPr>
      <t xml:space="preserve">
</t>
    </r>
    <r>
      <rPr>
        <b/>
        <sz val="8"/>
        <rFont val="Arial"/>
        <family val="2"/>
      </rPr>
      <t>Males</t>
    </r>
  </si>
  <si>
    <r>
      <rPr>
        <b/>
        <sz val="10"/>
        <rFont val="Arial"/>
        <family val="2"/>
      </rPr>
      <t>إناث</t>
    </r>
    <r>
      <rPr>
        <b/>
        <sz val="11"/>
        <rFont val="Arial"/>
        <family val="2"/>
      </rPr>
      <t xml:space="preserve">
</t>
    </r>
    <r>
      <rPr>
        <b/>
        <sz val="8"/>
        <rFont val="Arial"/>
        <family val="2"/>
      </rPr>
      <t>Females</t>
    </r>
  </si>
  <si>
    <t>لغات أجنبية</t>
  </si>
  <si>
    <t xml:space="preserve">مؤسسات وشركات مختلطة </t>
  </si>
  <si>
    <t>جدول رقم (97)</t>
  </si>
  <si>
    <t>Table No. (97)</t>
  </si>
  <si>
    <t>جدول رقم (98)</t>
  </si>
  <si>
    <t>Table No. (98)</t>
  </si>
  <si>
    <t>جدول رقم (100)</t>
  </si>
  <si>
    <t>_</t>
  </si>
  <si>
    <t>Govt. Ministries &amp; Corporations</t>
  </si>
  <si>
    <t xml:space="preserve">
This chapter including data collected from responding training center. Praivate educational centers are not included.</t>
  </si>
  <si>
    <t>التدريب الصحي</t>
  </si>
  <si>
    <t>Media and Journalist Training</t>
  </si>
  <si>
    <t>Health training</t>
  </si>
  <si>
    <t xml:space="preserve">
يتضمن هذا الفصل بيانات المراكز التدريبية المستجيبة ولا يشمل المراكز  التعليمية الخاصة.</t>
  </si>
  <si>
    <r>
      <t xml:space="preserve">إناث
</t>
    </r>
    <r>
      <rPr>
        <b/>
        <sz val="8"/>
        <rFont val="Arial"/>
        <family val="2"/>
      </rPr>
      <t>Females</t>
    </r>
  </si>
  <si>
    <r>
      <t xml:space="preserve">ذكور
</t>
    </r>
    <r>
      <rPr>
        <b/>
        <sz val="8"/>
        <rFont val="Arial"/>
        <family val="2"/>
      </rPr>
      <t>Males</t>
    </r>
  </si>
  <si>
    <r>
      <rPr>
        <b/>
        <sz val="12"/>
        <rFont val="Arial"/>
        <family val="2"/>
      </rPr>
      <t>الجنسية</t>
    </r>
    <r>
      <rPr>
        <b/>
        <sz val="10"/>
        <rFont val="Arial"/>
        <family val="2"/>
      </rPr>
      <t xml:space="preserve">  Nationality</t>
    </r>
  </si>
  <si>
    <r>
      <t xml:space="preserve">قطريون
</t>
    </r>
    <r>
      <rPr>
        <b/>
        <sz val="8"/>
        <rFont val="Arial"/>
        <family val="2"/>
      </rPr>
      <t>Qataris</t>
    </r>
  </si>
  <si>
    <r>
      <t xml:space="preserve">غيرقطريين
</t>
    </r>
    <r>
      <rPr>
        <b/>
        <sz val="8"/>
        <rFont val="Arial"/>
        <family val="2"/>
      </rPr>
      <t>Non-Qataris</t>
    </r>
  </si>
  <si>
    <r>
      <t xml:space="preserve">المجموع
</t>
    </r>
    <r>
      <rPr>
        <b/>
        <sz val="8"/>
        <rFont val="Arial"/>
        <family val="2"/>
      </rPr>
      <t>Total</t>
    </r>
  </si>
  <si>
    <r>
      <rPr>
        <b/>
        <sz val="11"/>
        <rFont val="Arial"/>
        <family val="2"/>
      </rPr>
      <t>عدد المدربين</t>
    </r>
    <r>
      <rPr>
        <b/>
        <sz val="10"/>
        <rFont val="Arial"/>
        <family val="2"/>
      </rPr>
      <t xml:space="preserve">
</t>
    </r>
    <r>
      <rPr>
        <b/>
        <sz val="9"/>
        <rFont val="Arial"/>
        <family val="2"/>
      </rPr>
      <t>No. of Trainers</t>
    </r>
  </si>
  <si>
    <r>
      <rPr>
        <b/>
        <sz val="11"/>
        <rFont val="Arial"/>
        <family val="2"/>
      </rPr>
      <t>عدد البرامج التدريبية</t>
    </r>
    <r>
      <rPr>
        <b/>
        <sz val="10"/>
        <rFont val="Arial"/>
        <family val="2"/>
      </rPr>
      <t xml:space="preserve">
</t>
    </r>
    <r>
      <rPr>
        <b/>
        <sz val="9"/>
        <rFont val="Arial"/>
        <family val="2"/>
      </rPr>
      <t>No.of Training programs</t>
    </r>
  </si>
  <si>
    <t>TRAINEES BY NATIONALITY, GENDER &amp; TRAINING AGENCY</t>
  </si>
  <si>
    <t>ذكور
 Males</t>
  </si>
  <si>
    <t>وزارات ومؤسسات حكومية
Govt. Ministries &amp; Corporations</t>
  </si>
  <si>
    <r>
      <t xml:space="preserve">مراكز حكومية
</t>
    </r>
    <r>
      <rPr>
        <b/>
        <sz val="9"/>
        <rFont val="Arial"/>
        <family val="2"/>
      </rPr>
      <t xml:space="preserve">Govt.Corporations </t>
    </r>
  </si>
  <si>
    <r>
      <t xml:space="preserve"> مراكز المؤسسات المختلطة
</t>
    </r>
    <r>
      <rPr>
        <b/>
        <sz val="9"/>
        <rFont val="Arial"/>
        <family val="2"/>
      </rPr>
      <t xml:space="preserve">Mixed Training Centers </t>
    </r>
  </si>
  <si>
    <t xml:space="preserve">TRAINEES AT THE TRAINING CENTERS BY TRAINING AGENCY, GENDER AND AGE GROUPS 
</t>
  </si>
  <si>
    <t>فئات العمر
(بالسنوات)</t>
  </si>
  <si>
    <t>Age Groups
(In Years)</t>
  </si>
  <si>
    <r>
      <t xml:space="preserve">المجموع العام
</t>
    </r>
    <r>
      <rPr>
        <b/>
        <sz val="9"/>
        <rFont val="Arial"/>
        <family val="2"/>
      </rPr>
      <t>Grand Total</t>
    </r>
  </si>
  <si>
    <r>
      <t xml:space="preserve">المجموع العام
</t>
    </r>
    <r>
      <rPr>
        <b/>
        <sz val="8"/>
        <rFont val="Arial"/>
        <family val="2"/>
      </rPr>
      <t>Grand Total</t>
    </r>
  </si>
  <si>
    <t>TRAINEES AT THE GOVERNMENTAL,MIXED AND PRIVATE TRAINING CENTERS
BY NATIONALITY, GENDER AND FIELD OF TRAINING</t>
  </si>
  <si>
    <t>تدريب إعلامي وصحفي</t>
  </si>
  <si>
    <t>تدريب المعلمين</t>
  </si>
  <si>
    <t>أخرى (علمية صغار السن)</t>
  </si>
  <si>
    <t>Other (Scientific young)</t>
  </si>
  <si>
    <t>TRAINEES AT THE GOVERNMENTAL AND MIXED TRAINING CENTERS
BY NATIONALITY, GENDER AND FIELD OF TRAINING</t>
  </si>
  <si>
    <t>TRAINEES AT THE GOVERNMENTAL AND MIXED TRAINING CENTERS
BY GENDER AND DURATION OF TRAINING</t>
  </si>
  <si>
    <t>فئات العمر
 (بالسنوات)</t>
  </si>
  <si>
    <t>قطريون</t>
  </si>
  <si>
    <t>غيرقطريين</t>
  </si>
  <si>
    <t>Qataris</t>
  </si>
  <si>
    <t>Non-Qataris</t>
  </si>
  <si>
    <t>Age Gourps
(In years)</t>
  </si>
  <si>
    <t>( - ) الحالة لاتنطبق.</t>
  </si>
  <si>
    <t>( - ) Condition Not Applicable.</t>
  </si>
  <si>
    <r>
      <rPr>
        <b/>
        <sz val="11"/>
        <rFont val="Arial"/>
        <family val="2"/>
      </rPr>
      <t>دراسات عليا</t>
    </r>
    <r>
      <rPr>
        <b/>
        <sz val="10"/>
        <rFont val="Arial"/>
        <family val="2"/>
      </rPr>
      <t xml:space="preserve">
</t>
    </r>
    <r>
      <rPr>
        <b/>
        <sz val="9"/>
        <rFont val="Arial"/>
        <family val="2"/>
      </rPr>
      <t>Higher Studies</t>
    </r>
  </si>
  <si>
    <r>
      <rPr>
        <b/>
        <sz val="11"/>
        <rFont val="Arial"/>
        <family val="2"/>
      </rPr>
      <t>المجموع العام</t>
    </r>
    <r>
      <rPr>
        <b/>
        <sz val="10"/>
        <rFont val="Arial"/>
        <family val="2"/>
      </rPr>
      <t xml:space="preserve">
</t>
    </r>
    <r>
      <rPr>
        <b/>
        <sz val="9"/>
        <rFont val="Arial"/>
        <family val="2"/>
      </rPr>
      <t>Grand Total</t>
    </r>
  </si>
  <si>
    <r>
      <t xml:space="preserve">جامعي
</t>
    </r>
    <r>
      <rPr>
        <b/>
        <sz val="9"/>
        <rFont val="Arial"/>
        <family val="2"/>
      </rPr>
      <t>University</t>
    </r>
  </si>
  <si>
    <r>
      <t xml:space="preserve">ثانوي
</t>
    </r>
    <r>
      <rPr>
        <b/>
        <sz val="9"/>
        <rFont val="Arial"/>
        <family val="2"/>
      </rPr>
      <t>Secandary</t>
    </r>
  </si>
  <si>
    <r>
      <t>أقل من ثانوي</t>
    </r>
    <r>
      <rPr>
        <sz val="11"/>
        <rFont val="Arial"/>
        <family val="2"/>
      </rPr>
      <t xml:space="preserve">
</t>
    </r>
    <r>
      <rPr>
        <b/>
        <sz val="9"/>
        <rFont val="Arial"/>
        <family val="2"/>
      </rPr>
      <t>Less than Secandary</t>
    </r>
  </si>
  <si>
    <t>TRAINEES AT THE PRIVATE TRAINING CENTERS BY EDUCATIONAL STATUS,
GENDER, NATIONALITY AND AGE GROUPS</t>
  </si>
  <si>
    <t>المتدربون في المراكز التدريبية الخاصة حسب الحالة التعليمية والنوع والجنسية وفئات العمر</t>
  </si>
  <si>
    <r>
      <rPr>
        <b/>
        <sz val="12"/>
        <rFont val="Arial"/>
        <family val="2"/>
      </rPr>
      <t>الحالة التعليمية</t>
    </r>
    <r>
      <rPr>
        <b/>
        <sz val="11"/>
        <rFont val="Arial"/>
        <family val="2"/>
      </rPr>
      <t xml:space="preserve">
</t>
    </r>
    <r>
      <rPr>
        <b/>
        <sz val="10"/>
        <rFont val="Arial"/>
        <family val="2"/>
      </rPr>
      <t>Educational Status</t>
    </r>
  </si>
  <si>
    <r>
      <rPr>
        <b/>
        <sz val="12"/>
        <rFont val="Arial"/>
        <family val="2"/>
      </rPr>
      <t>الحالة العملية</t>
    </r>
    <r>
      <rPr>
        <b/>
        <sz val="10"/>
        <rFont val="Arial"/>
        <family val="2"/>
      </rPr>
      <t xml:space="preserve">
Employment Status</t>
    </r>
  </si>
  <si>
    <r>
      <rPr>
        <b/>
        <sz val="11"/>
        <rFont val="Arial"/>
        <family val="2"/>
      </rPr>
      <t>يعملون</t>
    </r>
    <r>
      <rPr>
        <b/>
        <sz val="10"/>
        <rFont val="Arial"/>
        <family val="2"/>
      </rPr>
      <t xml:space="preserve">
</t>
    </r>
    <r>
      <rPr>
        <b/>
        <sz val="9"/>
        <rFont val="Arial"/>
        <family val="2"/>
      </rPr>
      <t>With Jobs</t>
    </r>
  </si>
  <si>
    <r>
      <rPr>
        <b/>
        <sz val="11"/>
        <rFont val="Arial"/>
        <family val="2"/>
      </rPr>
      <t>لا يعملون</t>
    </r>
    <r>
      <rPr>
        <b/>
        <sz val="10"/>
        <rFont val="Arial"/>
        <family val="2"/>
      </rPr>
      <t xml:space="preserve">
</t>
    </r>
    <r>
      <rPr>
        <b/>
        <sz val="9"/>
        <rFont val="Arial"/>
        <family val="2"/>
      </rPr>
      <t>Without Jobs</t>
    </r>
  </si>
  <si>
    <r>
      <rPr>
        <b/>
        <sz val="12"/>
        <rFont val="Arial"/>
        <family val="2"/>
      </rPr>
      <t>مجال التدريب</t>
    </r>
    <r>
      <rPr>
        <b/>
        <sz val="10"/>
        <rFont val="Arial"/>
        <family val="2"/>
      </rPr>
      <t xml:space="preserve">
Field of Training</t>
    </r>
  </si>
  <si>
    <r>
      <t xml:space="preserve">الإدارة
</t>
    </r>
    <r>
      <rPr>
        <b/>
        <sz val="9"/>
        <rFont val="Arial"/>
        <family val="2"/>
      </rPr>
      <t>Administration</t>
    </r>
  </si>
  <si>
    <r>
      <t xml:space="preserve">الحاسب الآلي
</t>
    </r>
    <r>
      <rPr>
        <b/>
        <sz val="9"/>
        <rFont val="Arial"/>
        <family val="2"/>
      </rPr>
      <t>Computer</t>
    </r>
  </si>
  <si>
    <r>
      <t xml:space="preserve"> اللغات</t>
    </r>
    <r>
      <rPr>
        <b/>
        <sz val="9"/>
        <rFont val="Arial"/>
        <family val="2"/>
      </rPr>
      <t xml:space="preserve">
Languages</t>
    </r>
  </si>
  <si>
    <r>
      <t xml:space="preserve">دراسات عليا
</t>
    </r>
    <r>
      <rPr>
        <b/>
        <sz val="9"/>
        <rFont val="Arial"/>
        <family val="2"/>
      </rPr>
      <t>Higher Studies</t>
    </r>
  </si>
  <si>
    <r>
      <t xml:space="preserve">أقل من ثانوي
</t>
    </r>
    <r>
      <rPr>
        <b/>
        <sz val="9"/>
        <rFont val="Arial"/>
        <family val="2"/>
      </rPr>
      <t>Less than Secandary</t>
    </r>
  </si>
  <si>
    <t>TRAINEES AT THE PRIVATE TRAINING CENTERS ACCORDING TO THE EDUCATIONAL STATUS, 
GENDER, NATIONALITY AND FIELD OF TRAINING</t>
  </si>
  <si>
    <t>TRAINEES AT THE PRIVATE TRAINING CENTERS BY FIELD OF TRAINING,
GENDER, NATIONALITY AND AGE GROUPS</t>
  </si>
  <si>
    <t>* مراكز التدريب في الوزارات والمؤسسات الحكومية.</t>
  </si>
  <si>
    <t>* مراكز التدريب في المؤسسات المختلطة.</t>
  </si>
  <si>
    <t>* المراكز التدريبية الخاصة.</t>
  </si>
  <si>
    <t>* Mixed Training Centers.</t>
  </si>
  <si>
    <t>* Government Centers.</t>
  </si>
  <si>
    <t>* Private Centers.</t>
  </si>
  <si>
    <r>
      <rPr>
        <b/>
        <sz val="11"/>
        <rFont val="Arial"/>
        <family val="2"/>
      </rPr>
      <t>عدد المراكز</t>
    </r>
    <r>
      <rPr>
        <sz val="10"/>
        <rFont val="Arial"/>
        <family val="2"/>
      </rPr>
      <t xml:space="preserve">
</t>
    </r>
    <r>
      <rPr>
        <b/>
        <sz val="9"/>
        <rFont val="Arial"/>
        <family val="2"/>
      </rPr>
      <t>No.of Centers</t>
    </r>
  </si>
  <si>
    <t>مؤسسات وشركات مختلطة 
Mixed Training Centers</t>
  </si>
  <si>
    <r>
      <t xml:space="preserve">Nationality  </t>
    </r>
    <r>
      <rPr>
        <b/>
        <sz val="12"/>
        <rFont val="Arial"/>
        <family val="2"/>
      </rPr>
      <t>الجنسية</t>
    </r>
    <r>
      <rPr>
        <b/>
        <sz val="10"/>
        <rFont val="Arial"/>
        <family val="2"/>
      </rPr>
      <t xml:space="preserve">  </t>
    </r>
  </si>
  <si>
    <r>
      <rPr>
        <b/>
        <sz val="11"/>
        <rFont val="Arial"/>
        <family val="2"/>
      </rPr>
      <t>مراكز حكومية</t>
    </r>
    <r>
      <rPr>
        <b/>
        <sz val="10"/>
        <rFont val="Arial"/>
        <family val="2"/>
      </rPr>
      <t xml:space="preserve">
</t>
    </r>
    <r>
      <rPr>
        <b/>
        <sz val="9"/>
        <rFont val="Arial"/>
        <family val="2"/>
      </rPr>
      <t xml:space="preserve">Govt.Corporations </t>
    </r>
  </si>
  <si>
    <r>
      <t xml:space="preserve"> </t>
    </r>
    <r>
      <rPr>
        <b/>
        <sz val="11"/>
        <rFont val="Arial"/>
        <family val="2"/>
      </rPr>
      <t>مراكز المؤسسات المختلطة</t>
    </r>
    <r>
      <rPr>
        <b/>
        <sz val="10"/>
        <rFont val="Arial"/>
        <family val="2"/>
      </rPr>
      <t xml:space="preserve">
</t>
    </r>
    <r>
      <rPr>
        <b/>
        <sz val="9"/>
        <rFont val="Arial"/>
        <family val="2"/>
      </rPr>
      <t xml:space="preserve">Mixed Training Centers </t>
    </r>
  </si>
  <si>
    <t>TRAINEES AT THE PRIVATE TRAINING CENTERS BY EMPLOYMENT STATUS, 
GENDER, NATIONALITY AND FIELD OF TRAINING</t>
  </si>
  <si>
    <t>Mixed Establishments &amp; Corporation</t>
  </si>
  <si>
    <t>العمليات المالية و المصرفية</t>
  </si>
  <si>
    <t>Financial and banking operations</t>
  </si>
  <si>
    <t xml:space="preserve">المتدربون من فئة العاملين الذين تلقوا التدريب في المراكز التدريبية الخاصة حسب الحالة التعليمية والنوع والجنسية وفئات العمر </t>
  </si>
  <si>
    <t xml:space="preserve">المتدربون من فئة غير العاملين الذين تلقوا التدريب في المراكز التدريبية الخاصة حسب الحالة التعليمية والنوع والجنسية وفئات العمر </t>
  </si>
  <si>
    <r>
      <t xml:space="preserve">مراكز التدريب الخاصة
</t>
    </r>
    <r>
      <rPr>
        <b/>
        <sz val="9"/>
        <rFont val="Arial"/>
        <family val="2"/>
      </rPr>
      <t>Private Training Centers</t>
    </r>
  </si>
  <si>
    <t>أقل من 18 *</t>
  </si>
  <si>
    <t xml:space="preserve"> Less than 18 *</t>
  </si>
  <si>
    <t>* المتدربون في هذه الفئة العمرية (أقل من 18) ليسوا من فئة العاملين</t>
  </si>
  <si>
    <t>* Trainess in the categoray (Less than 18) are not part of employees</t>
  </si>
  <si>
    <t>EMPLOYEE TRAINEES WHO RECEIVED TRAINING AT PRIVATE TRAINING CENTERS, 
BY EDUCATIONAL STATUS, GENDER, NATIONALITY AND AGE GROUP</t>
  </si>
  <si>
    <t>NON-EMPLOYEE TRAINEES WHO RECEIVED TRAINING AT PRIVATE TRAINING CENTERS, 
BY EDUCATIONAL STATUS, GENDER, NATIONALITY AND AGE GROUP</t>
  </si>
  <si>
    <t>جدول رقم (95)</t>
  </si>
  <si>
    <t>Table No. (95)</t>
  </si>
  <si>
    <t>جدول رقم (96)</t>
  </si>
  <si>
    <t>Table No. (96)</t>
  </si>
  <si>
    <t>تكنولوجيا الحاسب الالي والمعلومات</t>
  </si>
  <si>
    <t>Computer and information technology</t>
  </si>
  <si>
    <t>Electronics and Communication Technology</t>
  </si>
  <si>
    <t xml:space="preserve">تكنولوجيا الالكترونيات والاتصالات </t>
  </si>
  <si>
    <t>Leadership and supervision</t>
  </si>
  <si>
    <t>الإشراف والقيادة</t>
  </si>
  <si>
    <t>الكهرباء والماء</t>
  </si>
  <si>
    <t>Electricity and water</t>
  </si>
  <si>
    <t>البيئة</t>
  </si>
  <si>
    <t>The environment</t>
  </si>
  <si>
    <t xml:space="preserve">أصبح التدريب بمفهومه الحديث خياراً إستراتيجياً في منظومة تنمية الموارد البشرية، وبالتالي فإن وضع الإستراتيجيات للتطوير وتحديث وتبسيط نظم العمل وأساليبه بات أمراً مُلحاً في جميع المؤسسات، فالتدريب ينبغي أن ينقل المهارات المناسبة الفنية منها والعملية بطريقة تواكب التحديات المتمثلة في متطلبات العمل المتغيرة. </t>
  </si>
  <si>
    <t>المتدربون في المراكز التدريبية الحكومية والمختلطة والخاصة حسب الجنسية والنوع ومجال التدريب</t>
  </si>
  <si>
    <t>المتدربون في المراكز التدريبية الحكومية والمختلطة حسب الجنسية والنوع ومجال التدريب</t>
  </si>
  <si>
    <t>المتدربون في المراكز التدريبية الحكومية والمختلطة حسب النوع وفترة التدريب</t>
  </si>
  <si>
    <t>المتدربون في المراكز التدريبية الخاصة حسب الحالة العملية والنوع والجنسية ومجال التدريب</t>
  </si>
  <si>
    <t>المتدربون في المراكز التدريبية الخاصة حسب مجال التدريب والنوع والجنسية وفئات العمر</t>
  </si>
  <si>
    <t>المتدربون في المراكز التدريبية الخاصة حسب الحالة التعليمية والنوع والجنسية ومجال التدريب</t>
  </si>
</sst>
</file>

<file path=xl/styles.xml><?xml version="1.0" encoding="utf-8"?>
<styleSheet xmlns="http://schemas.openxmlformats.org/spreadsheetml/2006/main">
  <numFmts count="38">
    <numFmt numFmtId="5" formatCode="&quot;ر.ق.&quot;\ #,##0_-;&quot;ر.ق.&quot;\ #,##0\-"/>
    <numFmt numFmtId="6" formatCode="&quot;ر.ق.&quot;\ #,##0_-;[Red]&quot;ر.ق.&quot;\ #,##0\-"/>
    <numFmt numFmtId="7" formatCode="&quot;ر.ق.&quot;\ #,##0.00_-;&quot;ر.ق.&quot;\ #,##0.00\-"/>
    <numFmt numFmtId="8" formatCode="&quot;ر.ق.&quot;\ #,##0.00_-;[Red]&quot;ر.ق.&quot;\ #,##0.00\-"/>
    <numFmt numFmtId="42" formatCode="_-&quot;ر.ق.&quot;\ * #,##0_-;_-&quot;ر.ق.&quot;\ * #,##0\-;_-&quot;ر.ق.&quot;\ * &quot;-&quot;_-;_-@_-"/>
    <numFmt numFmtId="41" formatCode="_-* #,##0_-;_-* #,##0\-;_-* &quot;-&quot;_-;_-@_-"/>
    <numFmt numFmtId="44" formatCode="_-&quot;ر.ق.&quot;\ * #,##0.00_-;_-&quot;ر.ق.&quot;\ * #,##0.00\-;_-&quot;ر.ق.&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01]dd\ mmmm\,\ yyyy"/>
    <numFmt numFmtId="185" formatCode="[$-4001]hh:mm:ss\ AM/PM"/>
    <numFmt numFmtId="186" formatCode="[$-1020000]B1d\ mmmm\ yyyy;@"/>
    <numFmt numFmtId="187" formatCode="mmm\-yyyy"/>
    <numFmt numFmtId="188" formatCode="B1mmm\-yy"/>
    <numFmt numFmtId="189" formatCode="[$-409]d/mmm/yyyy;@"/>
    <numFmt numFmtId="190" formatCode="B1dd\-mmm\-yy"/>
    <numFmt numFmtId="191" formatCode="m/d;@"/>
    <numFmt numFmtId="192" formatCode="[$-409]d\-mmm\-yyyy;@"/>
    <numFmt numFmtId="193" formatCode="[$-1010000]yyyy/mm/dd;@"/>
  </numFmts>
  <fonts count="86">
    <font>
      <sz val="10"/>
      <name val="Arial"/>
      <family val="0"/>
    </font>
    <font>
      <b/>
      <sz val="12"/>
      <name val="Arial"/>
      <family val="2"/>
    </font>
    <font>
      <b/>
      <sz val="10"/>
      <name val="Arial"/>
      <family val="2"/>
    </font>
    <font>
      <b/>
      <sz val="14"/>
      <name val="Arial"/>
      <family val="2"/>
    </font>
    <font>
      <b/>
      <sz val="11"/>
      <name val="Arial"/>
      <family val="2"/>
    </font>
    <font>
      <b/>
      <sz val="14"/>
      <color indexed="12"/>
      <name val="Arial"/>
      <family val="2"/>
    </font>
    <font>
      <b/>
      <sz val="16"/>
      <name val="Arial"/>
      <family val="2"/>
    </font>
    <font>
      <b/>
      <sz val="9"/>
      <name val="Arial"/>
      <family val="2"/>
    </font>
    <font>
      <b/>
      <sz val="8"/>
      <name val="Arial"/>
      <family val="2"/>
    </font>
    <font>
      <sz val="8"/>
      <name val="Arial"/>
      <family val="2"/>
    </font>
    <font>
      <sz val="14"/>
      <name val="Calibri"/>
      <family val="2"/>
    </font>
    <font>
      <b/>
      <sz val="17"/>
      <name val="Arial"/>
      <family val="2"/>
    </font>
    <font>
      <b/>
      <sz val="20"/>
      <name val="Sakkal Majalla"/>
      <family val="0"/>
    </font>
    <font>
      <b/>
      <sz val="12"/>
      <name val="Sakkal Majalla"/>
      <family val="0"/>
    </font>
    <font>
      <b/>
      <sz val="18"/>
      <name val="Sakkal Majalla"/>
      <family val="0"/>
    </font>
    <font>
      <sz val="11"/>
      <name val="Arial"/>
      <family val="2"/>
    </font>
    <font>
      <b/>
      <sz val="13"/>
      <name val="Sakkal Majalla"/>
      <family val="0"/>
    </font>
    <font>
      <b/>
      <sz val="14"/>
      <name val="Sakkal Majalla"/>
      <family val="0"/>
    </font>
    <font>
      <sz val="9"/>
      <name val="Arial"/>
      <family val="2"/>
    </font>
    <font>
      <sz val="10"/>
      <color indexed="8"/>
      <name val="Calibri"/>
      <family val="0"/>
    </font>
    <font>
      <sz val="10"/>
      <color indexed="8"/>
      <name val="Arial"/>
      <family val="0"/>
    </font>
    <font>
      <sz val="11"/>
      <color indexed="8"/>
      <name val="Arial"/>
      <family val="0"/>
    </font>
    <font>
      <b/>
      <sz val="10"/>
      <color indexed="8"/>
      <name val="Arial"/>
      <family val="0"/>
    </font>
    <font>
      <b/>
      <sz val="10.5"/>
      <color indexed="8"/>
      <name val="Arial"/>
      <family val="0"/>
    </font>
    <font>
      <b/>
      <sz val="11"/>
      <color indexed="8"/>
      <name val="Arial"/>
      <family val="0"/>
    </font>
    <font>
      <b/>
      <sz val="10.5"/>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8"/>
      <color indexed="12"/>
      <name val="AGA Arabesque Desktop"/>
      <family val="0"/>
    </font>
    <font>
      <b/>
      <sz val="28"/>
      <color indexed="12"/>
      <name val="Arial"/>
      <family val="2"/>
    </font>
    <font>
      <b/>
      <sz val="20"/>
      <color indexed="12"/>
      <name val="Calibri"/>
      <family val="2"/>
    </font>
    <font>
      <b/>
      <sz val="16"/>
      <color indexed="12"/>
      <name val="Arial"/>
      <family val="2"/>
    </font>
    <font>
      <sz val="10"/>
      <color indexed="10"/>
      <name val="Arial"/>
      <family val="2"/>
    </font>
    <font>
      <b/>
      <sz val="10"/>
      <color indexed="8"/>
      <name val="Calibri"/>
      <family val="2"/>
    </font>
    <font>
      <b/>
      <sz val="26"/>
      <color indexed="12"/>
      <name val="Arial"/>
      <family val="0"/>
    </font>
    <font>
      <sz val="54"/>
      <color indexed="12"/>
      <name val="Calibri"/>
      <family val="0"/>
    </font>
    <font>
      <b/>
      <sz val="18"/>
      <color indexed="12"/>
      <name val="Arial"/>
      <family val="0"/>
    </font>
    <font>
      <b/>
      <sz val="18"/>
      <color indexed="12"/>
      <name val="Arial Rounded MT Bold"/>
      <family val="0"/>
    </font>
    <font>
      <sz val="18"/>
      <color indexed="12"/>
      <name val="Arial Rounded MT Bold"/>
      <family val="0"/>
    </font>
    <font>
      <b/>
      <sz val="15"/>
      <color indexed="8"/>
      <name val="Calibri"/>
      <family val="0"/>
    </font>
    <font>
      <b/>
      <sz val="15"/>
      <color indexed="8"/>
      <name val="Arial"/>
      <family val="0"/>
    </font>
    <font>
      <b/>
      <sz val="12"/>
      <color indexed="8"/>
      <name val="Arial"/>
      <family val="0"/>
    </font>
    <font>
      <b/>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48"/>
      <color rgb="FF0000FF"/>
      <name val="AGA Arabesque Desktop"/>
      <family val="0"/>
    </font>
    <font>
      <b/>
      <sz val="28"/>
      <color rgb="FF0000FF"/>
      <name val="Arial"/>
      <family val="2"/>
    </font>
    <font>
      <b/>
      <sz val="20"/>
      <color rgb="FF0000FF"/>
      <name val="Calibri"/>
      <family val="2"/>
    </font>
    <font>
      <b/>
      <sz val="16"/>
      <color rgb="FF0000FF"/>
      <name val="Arial"/>
      <family val="2"/>
    </font>
    <font>
      <sz val="10"/>
      <color rgb="FFFF0000"/>
      <name val="Arial"/>
      <family val="2"/>
    </font>
    <font>
      <sz val="10"/>
      <color rgb="FF000000"/>
      <name val="Calibri"/>
      <family val="2"/>
    </font>
    <font>
      <b/>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color indexed="60"/>
      </left>
      <right style="medium">
        <color indexed="60"/>
      </right>
      <top style="medium">
        <color indexed="60"/>
      </top>
      <bottom style="medium">
        <color indexed="6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60"/>
      </left>
      <right style="medium">
        <color indexed="60"/>
      </right>
      <top>
        <color indexed="63"/>
      </top>
      <bottom>
        <color indexed="63"/>
      </bottom>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color indexed="63"/>
      </bottom>
    </border>
    <border>
      <left style="medium">
        <color theme="0"/>
      </left>
      <right style="medium">
        <color theme="0"/>
      </right>
      <top style="thin"/>
      <bottom style="thin"/>
    </border>
    <border>
      <left style="medium">
        <color theme="0"/>
      </left>
      <right style="medium">
        <color theme="0"/>
      </right>
      <top>
        <color indexed="63"/>
      </top>
      <bottom style="medium">
        <color theme="0"/>
      </bottom>
    </border>
    <border>
      <left/>
      <right/>
      <top style="thin"/>
      <bottom/>
    </border>
    <border>
      <left>
        <color indexed="63"/>
      </left>
      <right>
        <color indexed="63"/>
      </right>
      <top>
        <color indexed="63"/>
      </top>
      <bottom style="thin"/>
    </border>
    <border>
      <left style="medium">
        <color theme="0"/>
      </left>
      <right>
        <color indexed="63"/>
      </right>
      <top>
        <color indexed="63"/>
      </top>
      <bottom>
        <color indexed="63"/>
      </bottom>
    </border>
    <border>
      <left>
        <color indexed="63"/>
      </left>
      <right style="medium">
        <color theme="0"/>
      </right>
      <top style="thin"/>
      <bottom style="thin"/>
    </border>
    <border>
      <left style="medium">
        <color theme="0"/>
      </left>
      <right style="medium">
        <color theme="0"/>
      </right>
      <top style="medium">
        <color theme="0"/>
      </top>
      <bottom style="thin"/>
    </border>
    <border>
      <left style="medium">
        <color theme="0"/>
      </left>
      <right style="medium">
        <color theme="0"/>
      </right>
      <top style="thin"/>
      <bottom style="medium">
        <color theme="0"/>
      </bottom>
    </border>
    <border>
      <left style="medium">
        <color theme="0"/>
      </left>
      <right>
        <color indexed="63"/>
      </right>
      <top>
        <color indexed="63"/>
      </top>
      <bottom style="medium">
        <color theme="0"/>
      </bottom>
    </border>
    <border>
      <left style="medium">
        <color theme="0"/>
      </left>
      <right style="medium">
        <color theme="0"/>
      </right>
      <top>
        <color indexed="63"/>
      </top>
      <bottom>
        <color indexed="63"/>
      </bottom>
    </border>
    <border>
      <left style="medium"/>
      <right style="medium"/>
      <top>
        <color indexed="63"/>
      </top>
      <bottom style="medium"/>
    </border>
    <border>
      <left style="medium">
        <color theme="0"/>
      </left>
      <right style="medium">
        <color theme="0"/>
      </right>
      <top>
        <color indexed="63"/>
      </top>
      <bottom style="thin"/>
    </border>
    <border>
      <left style="medium">
        <color theme="0"/>
      </left>
      <right>
        <color indexed="63"/>
      </right>
      <top style="medium">
        <color theme="0"/>
      </top>
      <bottom style="medium">
        <color theme="0"/>
      </bottom>
    </border>
    <border>
      <left style="medium">
        <color theme="0"/>
      </left>
      <right>
        <color indexed="63"/>
      </right>
      <top style="medium">
        <color theme="0"/>
      </top>
      <bottom>
        <color indexed="63"/>
      </bottom>
    </border>
    <border>
      <left style="medium">
        <color theme="0"/>
      </left>
      <right>
        <color indexed="63"/>
      </right>
      <top style="thin"/>
      <bottom style="thin"/>
    </border>
    <border>
      <left>
        <color indexed="63"/>
      </left>
      <right style="medium">
        <color theme="0"/>
      </right>
      <top>
        <color indexed="63"/>
      </top>
      <bottom style="medium">
        <color theme="0"/>
      </bottom>
    </border>
    <border>
      <left>
        <color indexed="63"/>
      </left>
      <right style="medium">
        <color theme="0"/>
      </right>
      <top style="medium">
        <color theme="0"/>
      </top>
      <bottom style="medium">
        <color theme="0"/>
      </bottom>
    </border>
    <border>
      <left>
        <color indexed="63"/>
      </left>
      <right style="medium">
        <color theme="0"/>
      </right>
      <top style="medium">
        <color theme="0"/>
      </top>
      <bottom>
        <color indexed="63"/>
      </bottom>
    </border>
    <border>
      <left>
        <color indexed="63"/>
      </left>
      <right style="medium">
        <color theme="0"/>
      </right>
      <top>
        <color indexed="63"/>
      </top>
      <bottom>
        <color indexed="63"/>
      </bottom>
    </border>
    <border>
      <left style="medium">
        <color theme="0"/>
      </left>
      <right style="medium">
        <color theme="0"/>
      </right>
      <top style="thin"/>
      <bottom>
        <color indexed="63"/>
      </bottom>
    </border>
    <border>
      <left style="medium">
        <color theme="0"/>
      </left>
      <right>
        <color indexed="63"/>
      </right>
      <top style="thin"/>
      <bottom style="medium">
        <color theme="0"/>
      </bottom>
    </border>
    <border>
      <left style="medium">
        <color theme="0"/>
      </left>
      <right>
        <color indexed="63"/>
      </right>
      <top style="medium">
        <color theme="0"/>
      </top>
      <bottom style="thin"/>
    </border>
    <border>
      <left>
        <color indexed="63"/>
      </left>
      <right style="medium">
        <color theme="0"/>
      </right>
      <top style="thin"/>
      <bottom style="medium">
        <color theme="0"/>
      </bottom>
    </border>
    <border>
      <left>
        <color indexed="63"/>
      </left>
      <right style="medium">
        <color theme="0"/>
      </right>
      <top style="medium">
        <color theme="0"/>
      </top>
      <bottom style="thin"/>
    </border>
    <border>
      <left>
        <color indexed="63"/>
      </left>
      <right>
        <color indexed="63"/>
      </right>
      <top style="thin"/>
      <bottom style="thin"/>
    </border>
    <border>
      <left style="medium">
        <color theme="0"/>
      </left>
      <right>
        <color indexed="63"/>
      </right>
      <top style="thin"/>
      <bottom>
        <color indexed="63"/>
      </bottom>
    </border>
    <border>
      <left>
        <color indexed="63"/>
      </left>
      <right style="medium">
        <color theme="0"/>
      </right>
      <top style="thin"/>
      <bottom>
        <color indexed="63"/>
      </bottom>
    </border>
    <border>
      <left style="medium">
        <color theme="0"/>
      </left>
      <right>
        <color indexed="63"/>
      </right>
      <top>
        <color indexed="63"/>
      </top>
      <bottom style="thin"/>
    </border>
    <border>
      <left>
        <color indexed="63"/>
      </left>
      <right style="medium">
        <color theme="0"/>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5" fillId="0" borderId="0" applyAlignment="0">
      <protection/>
    </xf>
    <xf numFmtId="1" fontId="1" fillId="30" borderId="3">
      <alignment horizontal="center" vertical="center"/>
      <protection/>
    </xf>
    <xf numFmtId="0" fontId="4" fillId="30" borderId="3">
      <alignment horizontal="center" vertical="center" wrapText="1"/>
      <protection/>
    </xf>
    <xf numFmtId="0" fontId="8" fillId="30" borderId="3">
      <alignment horizontal="center" vertical="center" wrapText="1"/>
      <protection/>
    </xf>
    <xf numFmtId="0" fontId="68" fillId="0" borderId="4"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1" borderId="1" applyNumberFormat="0" applyAlignment="0" applyProtection="0"/>
    <xf numFmtId="0" fontId="73" fillId="0" borderId="7" applyNumberFormat="0" applyFill="0" applyAlignment="0" applyProtection="0"/>
    <xf numFmtId="0" fontId="74" fillId="32" borderId="0" applyNumberFormat="0" applyBorder="0" applyAlignment="0" applyProtection="0"/>
    <xf numFmtId="0" fontId="0" fillId="0" borderId="0">
      <alignment/>
      <protection/>
    </xf>
    <xf numFmtId="0" fontId="0" fillId="0" borderId="0">
      <alignment/>
      <protection/>
    </xf>
    <xf numFmtId="0" fontId="60" fillId="0" borderId="0">
      <alignment/>
      <protection/>
    </xf>
    <xf numFmtId="0" fontId="0" fillId="33" borderId="8" applyNumberFormat="0" applyFont="0" applyAlignment="0" applyProtection="0"/>
    <xf numFmtId="0" fontId="75" fillId="27" borderId="9"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10" applyNumberFormat="0" applyFill="0" applyAlignment="0" applyProtection="0"/>
    <xf numFmtId="0" fontId="1" fillId="30" borderId="11">
      <alignment horizontal="right" vertical="center" wrapText="1" indent="1" readingOrder="2"/>
      <protection/>
    </xf>
    <xf numFmtId="0" fontId="1" fillId="30" borderId="11">
      <alignment horizontal="right" vertical="center" wrapText="1" indent="1" readingOrder="2"/>
      <protection/>
    </xf>
    <xf numFmtId="0" fontId="0" fillId="0" borderId="11">
      <alignment horizontal="right" vertical="center" indent="1"/>
      <protection/>
    </xf>
    <xf numFmtId="0" fontId="0" fillId="30" borderId="11">
      <alignment horizontal="left" vertical="center" wrapText="1" indent="1"/>
      <protection/>
    </xf>
    <xf numFmtId="0" fontId="78" fillId="0" borderId="0" applyNumberFormat="0" applyFill="0" applyBorder="0" applyAlignment="0" applyProtection="0"/>
  </cellStyleXfs>
  <cellXfs count="249">
    <xf numFmtId="0" fontId="0" fillId="0" borderId="0" xfId="0" applyAlignment="1">
      <alignment/>
    </xf>
    <xf numFmtId="0" fontId="1" fillId="0" borderId="0" xfId="0" applyFont="1" applyAlignment="1">
      <alignment/>
    </xf>
    <xf numFmtId="0" fontId="2" fillId="34" borderId="12" xfId="69" applyFont="1" applyFill="1" applyBorder="1" applyAlignment="1">
      <alignment horizontal="center" vertical="center" wrapText="1" readingOrder="2"/>
      <protection/>
    </xf>
    <xf numFmtId="0" fontId="2" fillId="0" borderId="12" xfId="69" applyFont="1" applyFill="1" applyBorder="1" applyAlignment="1">
      <alignment horizontal="center" vertical="center" wrapText="1" readingOrder="2"/>
      <protection/>
    </xf>
    <xf numFmtId="0" fontId="1" fillId="0" borderId="0" xfId="0" applyFont="1" applyBorder="1" applyAlignment="1">
      <alignment vertical="center"/>
    </xf>
    <xf numFmtId="0" fontId="0" fillId="0" borderId="0" xfId="0" applyAlignment="1">
      <alignment vertical="center"/>
    </xf>
    <xf numFmtId="0" fontId="0" fillId="0" borderId="0" xfId="62">
      <alignment/>
      <protection/>
    </xf>
    <xf numFmtId="0" fontId="6" fillId="0" borderId="0" xfId="62" applyFont="1">
      <alignment/>
      <protection/>
    </xf>
    <xf numFmtId="0" fontId="0" fillId="35" borderId="0" xfId="62" applyFill="1">
      <alignment/>
      <protection/>
    </xf>
    <xf numFmtId="0" fontId="79" fillId="35" borderId="0" xfId="62" applyFont="1" applyFill="1" applyAlignment="1">
      <alignment horizontal="center" vertical="center"/>
      <protection/>
    </xf>
    <xf numFmtId="0" fontId="80" fillId="35" borderId="0" xfId="62" applyFont="1" applyFill="1" applyAlignment="1">
      <alignment horizontal="center" vertical="center" readingOrder="1"/>
      <protection/>
    </xf>
    <xf numFmtId="0" fontId="81" fillId="35" borderId="0" xfId="62" applyFont="1" applyFill="1" applyAlignment="1">
      <alignment horizontal="center" vertical="center"/>
      <protection/>
    </xf>
    <xf numFmtId="0" fontId="82" fillId="35" borderId="0" xfId="62" applyFont="1" applyFill="1" applyAlignment="1">
      <alignment horizontal="center" vertical="center"/>
      <protection/>
    </xf>
    <xf numFmtId="3" fontId="0" fillId="36" borderId="12" xfId="71" applyNumberFormat="1" applyFont="1" applyFill="1" applyBorder="1" applyAlignment="1">
      <alignment horizontal="right" vertical="center" indent="1"/>
      <protection/>
    </xf>
    <xf numFmtId="3" fontId="0" fillId="0" borderId="13" xfId="71" applyNumberFormat="1" applyFont="1" applyFill="1" applyBorder="1" applyAlignment="1">
      <alignment horizontal="right" vertical="center" indent="1"/>
      <protection/>
    </xf>
    <xf numFmtId="3" fontId="2" fillId="36" borderId="14" xfId="68" applyNumberFormat="1" applyFont="1" applyFill="1" applyBorder="1" applyAlignment="1">
      <alignment horizontal="right" vertical="center" indent="1"/>
    </xf>
    <xf numFmtId="3" fontId="0" fillId="0" borderId="15" xfId="71" applyNumberFormat="1" applyFont="1" applyFill="1" applyBorder="1" applyAlignment="1">
      <alignment horizontal="right" vertical="center" indent="1"/>
      <protection/>
    </xf>
    <xf numFmtId="1" fontId="2" fillId="0" borderId="0" xfId="62" applyNumberFormat="1" applyFont="1" applyBorder="1" applyAlignment="1">
      <alignment horizontal="center" vertical="center"/>
      <protection/>
    </xf>
    <xf numFmtId="1" fontId="2" fillId="0" borderId="0" xfId="62" applyNumberFormat="1" applyFont="1" applyAlignment="1">
      <alignment horizontal="center" vertical="center"/>
      <protection/>
    </xf>
    <xf numFmtId="0" fontId="2" fillId="0" borderId="0" xfId="62" applyFont="1" applyBorder="1" applyAlignment="1">
      <alignment horizontal="center" vertical="center" wrapText="1"/>
      <protection/>
    </xf>
    <xf numFmtId="0" fontId="2" fillId="0" borderId="0" xfId="62" applyFont="1" applyAlignment="1">
      <alignment horizontal="center" vertical="center" wrapText="1"/>
      <protection/>
    </xf>
    <xf numFmtId="0" fontId="1" fillId="0" borderId="0" xfId="62" applyFont="1" applyBorder="1" applyAlignment="1">
      <alignment horizontal="center" vertical="center"/>
      <protection/>
    </xf>
    <xf numFmtId="0" fontId="1" fillId="0" borderId="0" xfId="62" applyFont="1" applyAlignment="1">
      <alignment horizontal="center" vertical="center"/>
      <protection/>
    </xf>
    <xf numFmtId="3" fontId="0" fillId="0" borderId="15" xfId="71" applyNumberFormat="1" applyFont="1" applyFill="1" applyBorder="1" applyAlignment="1">
      <alignment horizontal="right" vertical="center" indent="1"/>
      <protection/>
    </xf>
    <xf numFmtId="3" fontId="2" fillId="0" borderId="15" xfId="71" applyNumberFormat="1" applyFont="1" applyFill="1" applyBorder="1" applyAlignment="1">
      <alignment horizontal="right" vertical="center" indent="1"/>
      <protection/>
    </xf>
    <xf numFmtId="0" fontId="0" fillId="0" borderId="0" xfId="62" applyBorder="1" applyAlignment="1">
      <alignment horizontal="center" vertical="center"/>
      <protection/>
    </xf>
    <xf numFmtId="0" fontId="0" fillId="0" borderId="16" xfId="62" applyBorder="1" applyAlignment="1">
      <alignment horizontal="center" vertical="center"/>
      <protection/>
    </xf>
    <xf numFmtId="3" fontId="0" fillId="36" borderId="12" xfId="71" applyNumberFormat="1" applyFont="1" applyFill="1" applyBorder="1" applyAlignment="1">
      <alignment horizontal="right" vertical="center" indent="1"/>
      <protection/>
    </xf>
    <xf numFmtId="3" fontId="2" fillId="36" borderId="12" xfId="71" applyNumberFormat="1" applyFont="1" applyFill="1" applyBorder="1" applyAlignment="1">
      <alignment horizontal="right" vertical="center" indent="1"/>
      <protection/>
    </xf>
    <xf numFmtId="0" fontId="0" fillId="0" borderId="0" xfId="62" applyFill="1" applyBorder="1" applyAlignment="1">
      <alignment horizontal="center" vertical="center"/>
      <protection/>
    </xf>
    <xf numFmtId="0" fontId="0" fillId="0" borderId="16" xfId="62" applyFill="1" applyBorder="1" applyAlignment="1">
      <alignment horizontal="center" vertical="center"/>
      <protection/>
    </xf>
    <xf numFmtId="3" fontId="0" fillId="36" borderId="13" xfId="71" applyNumberFormat="1" applyFont="1" applyFill="1" applyBorder="1" applyAlignment="1">
      <alignment horizontal="right" vertical="center" indent="1"/>
      <protection/>
    </xf>
    <xf numFmtId="3" fontId="2" fillId="36" borderId="13" xfId="71" applyNumberFormat="1" applyFont="1" applyFill="1" applyBorder="1" applyAlignment="1">
      <alignment horizontal="right" vertical="center" indent="1"/>
      <protection/>
    </xf>
    <xf numFmtId="0" fontId="1" fillId="35" borderId="17" xfId="0" applyFont="1" applyFill="1" applyBorder="1" applyAlignment="1">
      <alignment/>
    </xf>
    <xf numFmtId="0" fontId="1" fillId="35" borderId="0" xfId="0" applyFont="1" applyFill="1" applyBorder="1" applyAlignment="1">
      <alignment/>
    </xf>
    <xf numFmtId="0" fontId="2" fillId="35" borderId="0" xfId="0" applyFont="1" applyFill="1" applyBorder="1" applyAlignment="1">
      <alignment horizontal="left"/>
    </xf>
    <xf numFmtId="0" fontId="1" fillId="35" borderId="18" xfId="0" applyFont="1" applyFill="1" applyBorder="1" applyAlignment="1">
      <alignment vertical="center"/>
    </xf>
    <xf numFmtId="0" fontId="2" fillId="35" borderId="0" xfId="0" applyFont="1" applyFill="1" applyBorder="1" applyAlignment="1">
      <alignment vertical="center"/>
    </xf>
    <xf numFmtId="0" fontId="1" fillId="0" borderId="19" xfId="68" applyFont="1" applyFill="1" applyBorder="1" applyAlignment="1">
      <alignment horizontal="center" vertical="center" wrapText="1"/>
    </xf>
    <xf numFmtId="3" fontId="0" fillId="0" borderId="15" xfId="71" applyNumberFormat="1" applyFill="1" applyBorder="1" applyAlignment="1">
      <alignment horizontal="right" vertical="center" indent="1"/>
      <protection/>
    </xf>
    <xf numFmtId="3" fontId="0" fillId="36" borderId="12" xfId="71" applyNumberFormat="1" applyFill="1" applyBorder="1" applyAlignment="1">
      <alignment horizontal="right" vertical="center" indent="1"/>
      <protection/>
    </xf>
    <xf numFmtId="3" fontId="0" fillId="0" borderId="12" xfId="71" applyNumberFormat="1" applyFill="1" applyBorder="1" applyAlignment="1">
      <alignment horizontal="right" vertical="center" indent="1"/>
      <protection/>
    </xf>
    <xf numFmtId="3" fontId="0" fillId="36" borderId="13" xfId="71" applyNumberFormat="1" applyFill="1" applyBorder="1" applyAlignment="1">
      <alignment horizontal="right" vertical="center" indent="1"/>
      <protection/>
    </xf>
    <xf numFmtId="3" fontId="2" fillId="0" borderId="14" xfId="68" applyNumberFormat="1" applyFont="1" applyFill="1" applyBorder="1" applyAlignment="1">
      <alignment horizontal="right" vertical="center" indent="1"/>
    </xf>
    <xf numFmtId="3" fontId="2" fillId="0" borderId="12" xfId="71" applyNumberFormat="1" applyFont="1" applyFill="1" applyBorder="1" applyAlignment="1">
      <alignment horizontal="right" vertical="center" indent="1"/>
      <protection/>
    </xf>
    <xf numFmtId="0" fontId="1" fillId="35" borderId="0" xfId="0" applyFont="1" applyFill="1" applyBorder="1" applyAlignment="1">
      <alignment horizontal="left"/>
    </xf>
    <xf numFmtId="0" fontId="1" fillId="35" borderId="0" xfId="0" applyFont="1" applyFill="1" applyBorder="1" applyAlignment="1">
      <alignment horizontal="right" vertical="center"/>
    </xf>
    <xf numFmtId="0" fontId="1" fillId="35" borderId="0" xfId="0" applyFont="1" applyFill="1" applyBorder="1" applyAlignment="1">
      <alignment horizontal="left" vertical="center"/>
    </xf>
    <xf numFmtId="0" fontId="0" fillId="35" borderId="0" xfId="0" applyFill="1" applyAlignment="1">
      <alignment vertical="center"/>
    </xf>
    <xf numFmtId="0" fontId="2" fillId="35" borderId="0" xfId="0" applyFont="1" applyFill="1" applyBorder="1" applyAlignment="1">
      <alignment horizontal="left" vertical="center"/>
    </xf>
    <xf numFmtId="3" fontId="0" fillId="0" borderId="12" xfId="71" applyNumberFormat="1" applyFont="1" applyFill="1" applyBorder="1" applyAlignment="1">
      <alignment horizontal="right" vertical="center" indent="1"/>
      <protection/>
    </xf>
    <xf numFmtId="0" fontId="1" fillId="35" borderId="0" xfId="0" applyFont="1" applyFill="1" applyBorder="1" applyAlignment="1">
      <alignment horizontal="right"/>
    </xf>
    <xf numFmtId="0" fontId="2" fillId="35" borderId="0" xfId="0" applyFont="1" applyFill="1" applyAlignment="1">
      <alignment/>
    </xf>
    <xf numFmtId="0" fontId="0" fillId="35" borderId="0" xfId="0" applyFill="1" applyAlignment="1">
      <alignment/>
    </xf>
    <xf numFmtId="3" fontId="0" fillId="0" borderId="13" xfId="71" applyNumberFormat="1" applyFont="1" applyFill="1" applyBorder="1" applyAlignment="1">
      <alignment horizontal="right" vertical="center" indent="1"/>
      <protection/>
    </xf>
    <xf numFmtId="3" fontId="2" fillId="36" borderId="20" xfId="69" applyNumberFormat="1" applyFont="1" applyFill="1" applyBorder="1" applyAlignment="1">
      <alignment horizontal="right" vertical="center" wrapText="1" indent="1" readingOrder="1"/>
      <protection/>
    </xf>
    <xf numFmtId="3" fontId="2" fillId="36" borderId="21" xfId="71" applyNumberFormat="1" applyFont="1" applyFill="1" applyBorder="1" applyAlignment="1">
      <alignment horizontal="right" vertical="center" indent="1"/>
      <protection/>
    </xf>
    <xf numFmtId="0" fontId="7" fillId="0" borderId="22" xfId="69" applyFont="1" applyFill="1" applyBorder="1" applyAlignment="1">
      <alignment horizontal="left" vertical="center" wrapText="1" indent="1" readingOrder="2"/>
      <protection/>
    </xf>
    <xf numFmtId="3" fontId="0" fillId="0" borderId="0" xfId="0" applyNumberFormat="1" applyAlignment="1">
      <alignment/>
    </xf>
    <xf numFmtId="3" fontId="0" fillId="0" borderId="23" xfId="71" applyNumberFormat="1" applyFont="1" applyFill="1" applyBorder="1" applyAlignment="1">
      <alignment horizontal="right" vertical="center" indent="1"/>
      <protection/>
    </xf>
    <xf numFmtId="0" fontId="10" fillId="0" borderId="24" xfId="0" applyFont="1" applyBorder="1" applyAlignment="1">
      <alignment vertical="center" wrapText="1"/>
    </xf>
    <xf numFmtId="0" fontId="10" fillId="0" borderId="0" xfId="0" applyFont="1" applyAlignment="1">
      <alignment vertical="center"/>
    </xf>
    <xf numFmtId="0" fontId="3" fillId="35" borderId="0" xfId="49" applyFont="1" applyFill="1" applyAlignment="1">
      <alignment vertical="center" wrapText="1" readingOrder="2"/>
      <protection/>
    </xf>
    <xf numFmtId="0" fontId="0" fillId="0" borderId="0" xfId="0" applyAlignment="1">
      <alignment horizontal="center"/>
    </xf>
    <xf numFmtId="3" fontId="83" fillId="0" borderId="0" xfId="0" applyNumberFormat="1"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Alignment="1">
      <alignment wrapText="1"/>
    </xf>
    <xf numFmtId="3" fontId="2" fillId="36" borderId="20" xfId="71" applyNumberFormat="1" applyFont="1" applyFill="1" applyBorder="1" applyAlignment="1">
      <alignment horizontal="right" vertical="center" indent="1"/>
      <protection/>
    </xf>
    <xf numFmtId="0" fontId="0" fillId="35" borderId="0" xfId="0" applyFont="1" applyFill="1" applyAlignment="1">
      <alignment/>
    </xf>
    <xf numFmtId="0" fontId="11" fillId="35" borderId="0" xfId="0" applyFont="1" applyFill="1" applyAlignment="1">
      <alignment horizontal="center" vertical="center"/>
    </xf>
    <xf numFmtId="0" fontId="12" fillId="35" borderId="0" xfId="0" applyFont="1" applyFill="1" applyAlignment="1">
      <alignment horizontal="center" vertical="center"/>
    </xf>
    <xf numFmtId="0" fontId="4" fillId="36" borderId="25" xfId="51" applyFont="1" applyFill="1" applyBorder="1">
      <alignment horizontal="center" vertical="center" wrapText="1"/>
      <protection/>
    </xf>
    <xf numFmtId="0" fontId="2" fillId="36" borderId="25" xfId="51" applyFont="1" applyFill="1" applyBorder="1">
      <alignment horizontal="center" vertical="center" wrapText="1"/>
      <protection/>
    </xf>
    <xf numFmtId="0" fontId="2" fillId="36" borderId="14" xfId="51" applyFont="1" applyFill="1" applyBorder="1">
      <alignment horizontal="center" vertical="center" wrapText="1"/>
      <protection/>
    </xf>
    <xf numFmtId="0" fontId="14" fillId="35" borderId="0" xfId="0" applyFont="1" applyFill="1" applyAlignment="1">
      <alignment horizontal="center" vertical="center"/>
    </xf>
    <xf numFmtId="0" fontId="1" fillId="35" borderId="0" xfId="0" applyFont="1" applyFill="1" applyAlignment="1">
      <alignment horizontal="center" vertical="center"/>
    </xf>
    <xf numFmtId="0" fontId="84" fillId="35" borderId="0" xfId="0" applyFont="1" applyFill="1" applyAlignment="1">
      <alignment horizontal="left" vertical="top" wrapText="1" indent="1"/>
    </xf>
    <xf numFmtId="0" fontId="13" fillId="35" borderId="0" xfId="0" applyFont="1" applyFill="1" applyAlignment="1">
      <alignment horizontal="right" vertical="top" wrapText="1" indent="1"/>
    </xf>
    <xf numFmtId="0" fontId="85" fillId="35" borderId="0" xfId="0" applyFont="1" applyFill="1" applyAlignment="1">
      <alignment horizontal="left" vertical="center" indent="1"/>
    </xf>
    <xf numFmtId="0" fontId="84" fillId="35" borderId="0" xfId="0" applyFont="1" applyFill="1" applyAlignment="1">
      <alignment horizontal="left" vertical="center" indent="1"/>
    </xf>
    <xf numFmtId="3" fontId="2" fillId="0" borderId="13" xfId="71" applyNumberFormat="1" applyFont="1" applyFill="1" applyBorder="1" applyAlignment="1">
      <alignment horizontal="right" vertical="center" indent="1"/>
      <protection/>
    </xf>
    <xf numFmtId="0" fontId="0" fillId="0" borderId="0" xfId="0" applyFont="1" applyAlignment="1">
      <alignment horizontal="center" wrapText="1"/>
    </xf>
    <xf numFmtId="0" fontId="7" fillId="36" borderId="26" xfId="69" applyFont="1" applyFill="1" applyBorder="1" applyAlignment="1">
      <alignment horizontal="center" vertical="center" wrapText="1" readingOrder="1"/>
      <protection/>
    </xf>
    <xf numFmtId="0" fontId="7" fillId="0" borderId="26" xfId="69" applyFont="1" applyFill="1" applyBorder="1" applyAlignment="1">
      <alignment horizontal="center" vertical="center" wrapText="1" readingOrder="1"/>
      <protection/>
    </xf>
    <xf numFmtId="49" fontId="7" fillId="36" borderId="27" xfId="69" applyNumberFormat="1" applyFont="1" applyFill="1" applyBorder="1" applyAlignment="1">
      <alignment horizontal="center" vertical="center" wrapText="1" readingOrder="1"/>
      <protection/>
    </xf>
    <xf numFmtId="0" fontId="2" fillId="0" borderId="28" xfId="68" applyFont="1" applyFill="1" applyBorder="1" applyAlignment="1">
      <alignment horizontal="center" vertical="center" wrapText="1"/>
    </xf>
    <xf numFmtId="3" fontId="2" fillId="0" borderId="23" xfId="71" applyNumberFormat="1" applyFont="1" applyFill="1" applyBorder="1" applyAlignment="1">
      <alignment horizontal="right" vertical="center" indent="1"/>
      <protection/>
    </xf>
    <xf numFmtId="0" fontId="7" fillId="36" borderId="26" xfId="69" applyFont="1" applyFill="1" applyBorder="1" applyAlignment="1">
      <alignment horizontal="left" vertical="center" wrapText="1" indent="1" readingOrder="2"/>
      <protection/>
    </xf>
    <xf numFmtId="0" fontId="7" fillId="0" borderId="26" xfId="69" applyFont="1" applyFill="1" applyBorder="1" applyAlignment="1">
      <alignment horizontal="left" vertical="center" wrapText="1" indent="1" readingOrder="2"/>
      <protection/>
    </xf>
    <xf numFmtId="0" fontId="7" fillId="36" borderId="27" xfId="69" applyFont="1" applyFill="1" applyBorder="1" applyAlignment="1">
      <alignment horizontal="left" vertical="center" wrapText="1" indent="1" readingOrder="2"/>
      <protection/>
    </xf>
    <xf numFmtId="0" fontId="4" fillId="0" borderId="29" xfId="69" applyFont="1" applyFill="1" applyBorder="1" applyAlignment="1">
      <alignment horizontal="right" vertical="center" wrapText="1" indent="1" readingOrder="2"/>
      <protection/>
    </xf>
    <xf numFmtId="0" fontId="4" fillId="36" borderId="30" xfId="69" applyFont="1" applyFill="1" applyBorder="1" applyAlignment="1">
      <alignment horizontal="right" vertical="center" wrapText="1" indent="1" readingOrder="2"/>
      <protection/>
    </xf>
    <xf numFmtId="0" fontId="4" fillId="0" borderId="30" xfId="69" applyFont="1" applyFill="1" applyBorder="1" applyAlignment="1">
      <alignment horizontal="right" vertical="center" wrapText="1" indent="1" readingOrder="2"/>
      <protection/>
    </xf>
    <xf numFmtId="0" fontId="4" fillId="36" borderId="31" xfId="69" applyFont="1" applyFill="1" applyBorder="1" applyAlignment="1">
      <alignment horizontal="right" vertical="center" wrapText="1" indent="1" readingOrder="2"/>
      <protection/>
    </xf>
    <xf numFmtId="3" fontId="2" fillId="0" borderId="21" xfId="69" applyNumberFormat="1" applyFont="1" applyFill="1" applyBorder="1" applyAlignment="1">
      <alignment horizontal="left" vertical="center" wrapText="1" indent="1" readingOrder="1"/>
      <protection/>
    </xf>
    <xf numFmtId="3" fontId="2" fillId="0" borderId="20" xfId="69" applyNumberFormat="1" applyFont="1" applyFill="1" applyBorder="1" applyAlignment="1">
      <alignment horizontal="left" vertical="center" wrapText="1" indent="1" readingOrder="1"/>
      <protection/>
    </xf>
    <xf numFmtId="3" fontId="2" fillId="0" borderId="12" xfId="69" applyNumberFormat="1" applyFont="1" applyFill="1" applyBorder="1" applyAlignment="1">
      <alignment horizontal="left" vertical="center" wrapText="1" indent="1" readingOrder="1"/>
      <protection/>
    </xf>
    <xf numFmtId="3" fontId="2" fillId="36" borderId="20" xfId="69" applyNumberFormat="1" applyFont="1" applyFill="1" applyBorder="1" applyAlignment="1">
      <alignment horizontal="left" vertical="center" wrapText="1" indent="1" readingOrder="1"/>
      <protection/>
    </xf>
    <xf numFmtId="0" fontId="16" fillId="35" borderId="0" xfId="0" applyFont="1" applyFill="1" applyAlignment="1">
      <alignment horizontal="right" vertical="top" wrapText="1" indent="1"/>
    </xf>
    <xf numFmtId="49" fontId="16" fillId="35" borderId="0" xfId="0" applyNumberFormat="1" applyFont="1" applyFill="1" applyAlignment="1">
      <alignment horizontal="right" indent="1" readingOrder="2"/>
    </xf>
    <xf numFmtId="0" fontId="16" fillId="35" borderId="0" xfId="0" applyFont="1" applyFill="1" applyAlignment="1">
      <alignment horizontal="right" indent="1" readingOrder="2"/>
    </xf>
    <xf numFmtId="3" fontId="2" fillId="0" borderId="21" xfId="71" applyNumberFormat="1" applyFont="1" applyFill="1" applyBorder="1" applyAlignment="1">
      <alignment horizontal="right" vertical="center" indent="1"/>
      <protection/>
    </xf>
    <xf numFmtId="3" fontId="2" fillId="0" borderId="25" xfId="71" applyNumberFormat="1" applyFont="1" applyFill="1" applyBorder="1" applyAlignment="1">
      <alignment horizontal="right" vertical="center" indent="1"/>
      <protection/>
    </xf>
    <xf numFmtId="3" fontId="0" fillId="0" borderId="21" xfId="71" applyNumberFormat="1" applyFont="1" applyFill="1" applyBorder="1" applyAlignment="1">
      <alignment horizontal="right" vertical="center" indent="1"/>
      <protection/>
    </xf>
    <xf numFmtId="0" fontId="7" fillId="0" borderId="22" xfId="69" applyFont="1" applyFill="1" applyBorder="1" applyAlignment="1">
      <alignment horizontal="center" vertical="center" wrapText="1" readingOrder="1"/>
      <protection/>
    </xf>
    <xf numFmtId="3" fontId="2" fillId="36" borderId="15" xfId="71" applyNumberFormat="1" applyFont="1" applyFill="1" applyBorder="1" applyAlignment="1">
      <alignment horizontal="right" vertical="center" indent="1"/>
      <protection/>
    </xf>
    <xf numFmtId="3" fontId="0" fillId="0" borderId="20" xfId="71" applyNumberFormat="1" applyFont="1" applyFill="1" applyBorder="1" applyAlignment="1">
      <alignment horizontal="right" vertical="center" indent="1"/>
      <protection/>
    </xf>
    <xf numFmtId="0" fontId="1" fillId="35" borderId="0" xfId="0" applyFont="1" applyFill="1" applyBorder="1" applyAlignment="1">
      <alignment horizontal="center" vertical="center"/>
    </xf>
    <xf numFmtId="0" fontId="17" fillId="35" borderId="0" xfId="0" applyFont="1" applyFill="1" applyAlignment="1">
      <alignment horizontal="right" vertical="center" indent="1" readingOrder="2"/>
    </xf>
    <xf numFmtId="0" fontId="4" fillId="0" borderId="31" xfId="69" applyFont="1" applyFill="1" applyBorder="1" applyAlignment="1">
      <alignment horizontal="right" vertical="center" wrapText="1" indent="1" readingOrder="2"/>
      <protection/>
    </xf>
    <xf numFmtId="0" fontId="7" fillId="0" borderId="22" xfId="69" applyFont="1" applyFill="1" applyBorder="1" applyAlignment="1">
      <alignment horizontal="left" vertical="center" wrapText="1" indent="1" readingOrder="1"/>
      <protection/>
    </xf>
    <xf numFmtId="0" fontId="7" fillId="36" borderId="26" xfId="69" applyFont="1" applyFill="1" applyBorder="1" applyAlignment="1">
      <alignment horizontal="left" vertical="center" wrapText="1" indent="1" readingOrder="1"/>
      <protection/>
    </xf>
    <xf numFmtId="0" fontId="7" fillId="0" borderId="27" xfId="69" applyFont="1" applyFill="1" applyBorder="1" applyAlignment="1">
      <alignment horizontal="left" vertical="center" wrapText="1" indent="1" readingOrder="1"/>
      <protection/>
    </xf>
    <xf numFmtId="0" fontId="2" fillId="36" borderId="28" xfId="68" applyFont="1" applyFill="1" applyBorder="1" applyAlignment="1">
      <alignment horizontal="center" vertical="center" wrapText="1"/>
    </xf>
    <xf numFmtId="0" fontId="1" fillId="36" borderId="19" xfId="68" applyFont="1" applyFill="1" applyBorder="1" applyAlignment="1">
      <alignment horizontal="center" vertical="center" wrapText="1"/>
    </xf>
    <xf numFmtId="3" fontId="2" fillId="0" borderId="22" xfId="71" applyNumberFormat="1" applyFont="1" applyFill="1" applyBorder="1" applyAlignment="1">
      <alignment horizontal="right" vertical="center" indent="1"/>
      <protection/>
    </xf>
    <xf numFmtId="3" fontId="2" fillId="36" borderId="26" xfId="71" applyNumberFormat="1" applyFont="1" applyFill="1" applyBorder="1" applyAlignment="1">
      <alignment horizontal="right" vertical="center" indent="1"/>
      <protection/>
    </xf>
    <xf numFmtId="3" fontId="2" fillId="0" borderId="27" xfId="71" applyNumberFormat="1" applyFont="1" applyFill="1" applyBorder="1" applyAlignment="1">
      <alignment horizontal="right" vertical="center" indent="1"/>
      <protection/>
    </xf>
    <xf numFmtId="3" fontId="2" fillId="36" borderId="28" xfId="68" applyNumberFormat="1" applyFont="1" applyFill="1" applyBorder="1" applyAlignment="1">
      <alignment horizontal="right" vertical="center" indent="1"/>
    </xf>
    <xf numFmtId="0" fontId="15" fillId="0" borderId="0" xfId="0" applyFont="1" applyAlignment="1">
      <alignment horizontal="right" readingOrder="2"/>
    </xf>
    <xf numFmtId="0" fontId="15" fillId="0" borderId="0" xfId="0" applyFont="1" applyAlignment="1">
      <alignment horizontal="right" vertical="center" readingOrder="2"/>
    </xf>
    <xf numFmtId="0" fontId="18" fillId="0" borderId="0" xfId="0" applyFont="1" applyAlignment="1">
      <alignment vertical="center"/>
    </xf>
    <xf numFmtId="0" fontId="4" fillId="0" borderId="29" xfId="70" applyFont="1" applyFill="1" applyBorder="1" applyAlignment="1">
      <alignment horizontal="right" vertical="center" wrapText="1" indent="1" readingOrder="2"/>
      <protection/>
    </xf>
    <xf numFmtId="0" fontId="4" fillId="36" borderId="30" xfId="70" applyFont="1" applyFill="1" applyBorder="1" applyAlignment="1">
      <alignment horizontal="right" vertical="center" wrapText="1" indent="1" readingOrder="2"/>
      <protection/>
    </xf>
    <xf numFmtId="0" fontId="4" fillId="0" borderId="32" xfId="70" applyFont="1" applyFill="1" applyBorder="1" applyAlignment="1">
      <alignment horizontal="right" vertical="center" wrapText="1" indent="1" readingOrder="2"/>
      <protection/>
    </xf>
    <xf numFmtId="0" fontId="4" fillId="0" borderId="29" xfId="69" applyFont="1" applyFill="1" applyBorder="1" applyAlignment="1">
      <alignment horizontal="center" vertical="center" wrapText="1" readingOrder="2"/>
      <protection/>
    </xf>
    <xf numFmtId="0" fontId="4" fillId="36" borderId="30" xfId="69" applyFont="1" applyFill="1" applyBorder="1" applyAlignment="1">
      <alignment horizontal="center" vertical="center" wrapText="1" readingOrder="2"/>
      <protection/>
    </xf>
    <xf numFmtId="0" fontId="4" fillId="0" borderId="30" xfId="69" applyFont="1" applyFill="1" applyBorder="1" applyAlignment="1">
      <alignment horizontal="center" vertical="center" wrapText="1" readingOrder="2"/>
      <protection/>
    </xf>
    <xf numFmtId="0" fontId="4" fillId="36" borderId="31" xfId="69" applyFont="1" applyFill="1" applyBorder="1" applyAlignment="1">
      <alignment horizontal="center" vertical="center" wrapText="1" readingOrder="2"/>
      <protection/>
    </xf>
    <xf numFmtId="0" fontId="1" fillId="36" borderId="19" xfId="70" applyFont="1" applyFill="1" applyBorder="1" applyAlignment="1">
      <alignment horizontal="center" vertical="center" wrapText="1" readingOrder="2"/>
      <protection/>
    </xf>
    <xf numFmtId="3" fontId="0" fillId="36" borderId="14" xfId="71" applyNumberFormat="1" applyFont="1" applyFill="1" applyBorder="1" applyAlignment="1">
      <alignment horizontal="right" vertical="center" indent="1"/>
      <protection/>
    </xf>
    <xf numFmtId="3" fontId="2" fillId="36" borderId="14" xfId="71" applyNumberFormat="1" applyFont="1" applyFill="1" applyBorder="1" applyAlignment="1">
      <alignment horizontal="right" vertical="center" indent="1"/>
      <protection/>
    </xf>
    <xf numFmtId="0" fontId="2" fillId="36" borderId="28" xfId="72" applyFont="1" applyFill="1" applyBorder="1" applyAlignment="1">
      <alignment horizontal="center" vertical="center" wrapText="1"/>
      <protection/>
    </xf>
    <xf numFmtId="0" fontId="0" fillId="0" borderId="12" xfId="69" applyFont="1" applyFill="1" applyBorder="1" applyAlignment="1">
      <alignment horizontal="right" vertical="center" wrapText="1" indent="1" readingOrder="2"/>
      <protection/>
    </xf>
    <xf numFmtId="0" fontId="0" fillId="0" borderId="15" xfId="69" applyFont="1" applyFill="1" applyBorder="1" applyAlignment="1">
      <alignment horizontal="right" vertical="center" wrapText="1" indent="1" readingOrder="2"/>
      <protection/>
    </xf>
    <xf numFmtId="0" fontId="0" fillId="36" borderId="12" xfId="69" applyFont="1" applyFill="1" applyBorder="1" applyAlignment="1">
      <alignment horizontal="right" vertical="center" wrapText="1" indent="1" readingOrder="2"/>
      <protection/>
    </xf>
    <xf numFmtId="0" fontId="0" fillId="36" borderId="13" xfId="69" applyFont="1" applyFill="1" applyBorder="1" applyAlignment="1">
      <alignment horizontal="right" vertical="center" wrapText="1" indent="1" readingOrder="2"/>
      <protection/>
    </xf>
    <xf numFmtId="0" fontId="2" fillId="0" borderId="21" xfId="69" applyFont="1" applyFill="1" applyBorder="1" applyAlignment="1">
      <alignment horizontal="right" vertical="center" wrapText="1" indent="1" readingOrder="2"/>
      <protection/>
    </xf>
    <xf numFmtId="0" fontId="2" fillId="0" borderId="12" xfId="69" applyFont="1" applyFill="1" applyBorder="1" applyAlignment="1">
      <alignment horizontal="right" vertical="center" wrapText="1" indent="1" readingOrder="2"/>
      <protection/>
    </xf>
    <xf numFmtId="0" fontId="2" fillId="0" borderId="20" xfId="69" applyFont="1" applyFill="1" applyBorder="1" applyAlignment="1">
      <alignment horizontal="right" vertical="center" wrapText="1" indent="1" readingOrder="2"/>
      <protection/>
    </xf>
    <xf numFmtId="0" fontId="9" fillId="0" borderId="15" xfId="69" applyFont="1" applyFill="1" applyBorder="1" applyAlignment="1">
      <alignment horizontal="left" vertical="center" wrapText="1" indent="1" readingOrder="2"/>
      <protection/>
    </xf>
    <xf numFmtId="0" fontId="9" fillId="0" borderId="12" xfId="69" applyFont="1" applyFill="1" applyBorder="1" applyAlignment="1">
      <alignment horizontal="left" vertical="center" wrapText="1" indent="1" readingOrder="2"/>
      <protection/>
    </xf>
    <xf numFmtId="0" fontId="9" fillId="36" borderId="12" xfId="69" applyFont="1" applyFill="1" applyBorder="1" applyAlignment="1">
      <alignment horizontal="left" vertical="center" wrapText="1" indent="1" readingOrder="2"/>
      <protection/>
    </xf>
    <xf numFmtId="0" fontId="9" fillId="36" borderId="13" xfId="69" applyFont="1" applyFill="1" applyBorder="1" applyAlignment="1">
      <alignment horizontal="left" vertical="center" wrapText="1" indent="1" readingOrder="2"/>
      <protection/>
    </xf>
    <xf numFmtId="0" fontId="8" fillId="0" borderId="21" xfId="69" applyFont="1" applyFill="1" applyBorder="1" applyAlignment="1">
      <alignment horizontal="left" vertical="center" wrapText="1" indent="1" readingOrder="2"/>
      <protection/>
    </xf>
    <xf numFmtId="0" fontId="8" fillId="0" borderId="12" xfId="69" applyFont="1" applyFill="1" applyBorder="1" applyAlignment="1">
      <alignment horizontal="left" vertical="center" wrapText="1" indent="1" readingOrder="2"/>
      <protection/>
    </xf>
    <xf numFmtId="0" fontId="8" fillId="0" borderId="20" xfId="69" applyFont="1" applyFill="1" applyBorder="1" applyAlignment="1">
      <alignment horizontal="left" vertical="center" wrapText="1" indent="1" readingOrder="2"/>
      <protection/>
    </xf>
    <xf numFmtId="0" fontId="0" fillId="0" borderId="13" xfId="69" applyFont="1" applyFill="1" applyBorder="1" applyAlignment="1">
      <alignment horizontal="right" vertical="center" wrapText="1" indent="1" readingOrder="2"/>
      <protection/>
    </xf>
    <xf numFmtId="0" fontId="2" fillId="36" borderId="21" xfId="69" applyFont="1" applyFill="1" applyBorder="1" applyAlignment="1">
      <alignment horizontal="right" vertical="center" wrapText="1" indent="1" readingOrder="2"/>
      <protection/>
    </xf>
    <xf numFmtId="0" fontId="2" fillId="36" borderId="12" xfId="69" applyFont="1" applyFill="1" applyBorder="1" applyAlignment="1">
      <alignment horizontal="right" vertical="center" wrapText="1" indent="1" readingOrder="2"/>
      <protection/>
    </xf>
    <xf numFmtId="0" fontId="2" fillId="36" borderId="20" xfId="69" applyFont="1" applyFill="1" applyBorder="1" applyAlignment="1">
      <alignment horizontal="right" vertical="center" wrapText="1" indent="1" readingOrder="2"/>
      <protection/>
    </xf>
    <xf numFmtId="0" fontId="9" fillId="0" borderId="13" xfId="69" applyFont="1" applyFill="1" applyBorder="1" applyAlignment="1">
      <alignment horizontal="left" vertical="center" wrapText="1" indent="1" readingOrder="2"/>
      <protection/>
    </xf>
    <xf numFmtId="0" fontId="8" fillId="36" borderId="21" xfId="69" applyFont="1" applyFill="1" applyBorder="1" applyAlignment="1">
      <alignment horizontal="left" vertical="center" wrapText="1" indent="1" readingOrder="2"/>
      <protection/>
    </xf>
    <xf numFmtId="0" fontId="8" fillId="36" borderId="12" xfId="69" applyFont="1" applyFill="1" applyBorder="1" applyAlignment="1">
      <alignment horizontal="left" vertical="center" wrapText="1" indent="1" readingOrder="2"/>
      <protection/>
    </xf>
    <xf numFmtId="0" fontId="8" fillId="36" borderId="20" xfId="69" applyFont="1" applyFill="1" applyBorder="1" applyAlignment="1">
      <alignment horizontal="left" vertical="center" wrapText="1" indent="1" readingOrder="2"/>
      <protection/>
    </xf>
    <xf numFmtId="0" fontId="7" fillId="0" borderId="22" xfId="72" applyFont="1" applyFill="1" applyBorder="1" applyAlignment="1">
      <alignment horizontal="left" vertical="center" wrapText="1" indent="1"/>
      <protection/>
    </xf>
    <xf numFmtId="0" fontId="7" fillId="36" borderId="26" xfId="72" applyFont="1" applyFill="1" applyBorder="1" applyAlignment="1">
      <alignment horizontal="left" vertical="center" wrapText="1" indent="1"/>
      <protection/>
    </xf>
    <xf numFmtId="0" fontId="7" fillId="0" borderId="18" xfId="72" applyFont="1" applyFill="1" applyBorder="1" applyAlignment="1">
      <alignment horizontal="left" vertical="center" wrapText="1" indent="1"/>
      <protection/>
    </xf>
    <xf numFmtId="0" fontId="0" fillId="0" borderId="21" xfId="69" applyFont="1" applyFill="1" applyBorder="1" applyAlignment="1">
      <alignment horizontal="right" vertical="center" wrapText="1" indent="1" readingOrder="2"/>
      <protection/>
    </xf>
    <xf numFmtId="0" fontId="9" fillId="0" borderId="21" xfId="69" applyFont="1" applyFill="1" applyBorder="1" applyAlignment="1">
      <alignment horizontal="left" vertical="center" wrapText="1" indent="1" readingOrder="2"/>
      <protection/>
    </xf>
    <xf numFmtId="0" fontId="4" fillId="36" borderId="14" xfId="51" applyFont="1" applyFill="1" applyBorder="1">
      <alignment horizontal="center" vertical="center" wrapText="1"/>
      <protection/>
    </xf>
    <xf numFmtId="3" fontId="2" fillId="0" borderId="33" xfId="71" applyNumberFormat="1" applyFont="1" applyFill="1" applyBorder="1" applyAlignment="1">
      <alignment horizontal="right" vertical="center" indent="1"/>
      <protection/>
    </xf>
    <xf numFmtId="0" fontId="2" fillId="36" borderId="21" xfId="51" applyFont="1" applyFill="1" applyBorder="1" applyAlignment="1">
      <alignment horizontal="center" vertical="center" wrapText="1"/>
      <protection/>
    </xf>
    <xf numFmtId="0" fontId="2" fillId="36" borderId="23" xfId="51" applyFont="1" applyFill="1" applyBorder="1" applyAlignment="1">
      <alignment horizontal="center" vertical="center" wrapText="1"/>
      <protection/>
    </xf>
    <xf numFmtId="0" fontId="2" fillId="36" borderId="20" xfId="51" applyFont="1" applyFill="1" applyBorder="1" applyAlignment="1">
      <alignment horizontal="center" vertical="center" wrapText="1"/>
      <protection/>
    </xf>
    <xf numFmtId="0" fontId="1" fillId="35" borderId="0" xfId="49" applyFont="1" applyFill="1" applyAlignment="1">
      <alignment horizontal="center" vertical="center" wrapText="1"/>
      <protection/>
    </xf>
    <xf numFmtId="0" fontId="2" fillId="36" borderId="21" xfId="51" applyFont="1" applyFill="1" applyBorder="1" applyAlignment="1">
      <alignment horizontal="center" wrapText="1"/>
      <protection/>
    </xf>
    <xf numFmtId="0" fontId="2" fillId="36" borderId="23" xfId="51" applyFont="1" applyFill="1" applyBorder="1" applyAlignment="1">
      <alignment horizontal="center" wrapText="1"/>
      <protection/>
    </xf>
    <xf numFmtId="0" fontId="2" fillId="36" borderId="20" xfId="51" applyFont="1" applyFill="1" applyBorder="1" applyAlignment="1">
      <alignment horizontal="center" wrapText="1"/>
      <protection/>
    </xf>
    <xf numFmtId="0" fontId="2" fillId="36" borderId="34" xfId="51" applyFont="1" applyFill="1" applyBorder="1" applyAlignment="1">
      <alignment horizontal="center" vertical="center" wrapText="1"/>
      <protection/>
    </xf>
    <xf numFmtId="0" fontId="2" fillId="36" borderId="18" xfId="51" applyFont="1" applyFill="1" applyBorder="1" applyAlignment="1">
      <alignment horizontal="center" vertical="center" wrapText="1"/>
      <protection/>
    </xf>
    <xf numFmtId="0" fontId="2" fillId="36" borderId="35" xfId="51" applyFont="1" applyFill="1" applyBorder="1" applyAlignment="1">
      <alignment horizontal="center" vertical="center" wrapText="1"/>
      <protection/>
    </xf>
    <xf numFmtId="0" fontId="3" fillId="35" borderId="0" xfId="49" applyFont="1" applyFill="1" applyAlignment="1">
      <alignment horizontal="center" vertical="center" wrapText="1" readingOrder="2"/>
      <protection/>
    </xf>
    <xf numFmtId="0" fontId="3" fillId="35" borderId="0" xfId="49" applyFont="1" applyFill="1" applyAlignment="1">
      <alignment horizontal="center" vertical="center" wrapText="1"/>
      <protection/>
    </xf>
    <xf numFmtId="0" fontId="1" fillId="35" borderId="0" xfId="0" applyFont="1" applyFill="1" applyBorder="1" applyAlignment="1">
      <alignment horizontal="center" vertical="center"/>
    </xf>
    <xf numFmtId="0" fontId="1" fillId="36" borderId="36" xfId="51" applyFont="1" applyFill="1" applyBorder="1" applyAlignment="1">
      <alignment horizontal="center" vertical="center" wrapText="1"/>
      <protection/>
    </xf>
    <xf numFmtId="0" fontId="1" fillId="36" borderId="32" xfId="51" applyFont="1" applyFill="1" applyBorder="1" applyAlignment="1">
      <alignment horizontal="center" vertical="center" wrapText="1"/>
      <protection/>
    </xf>
    <xf numFmtId="0" fontId="1" fillId="36" borderId="37" xfId="51" applyFont="1" applyFill="1" applyBorder="1" applyAlignment="1">
      <alignment horizontal="center" vertical="center" wrapText="1"/>
      <protection/>
    </xf>
    <xf numFmtId="0" fontId="2" fillId="36" borderId="25" xfId="51" applyFont="1" applyFill="1" applyBorder="1" applyAlignment="1">
      <alignment horizontal="center" vertical="center" wrapText="1"/>
      <protection/>
    </xf>
    <xf numFmtId="0" fontId="2" fillId="36" borderId="28" xfId="51" applyFont="1" applyFill="1" applyBorder="1" applyAlignment="1">
      <alignment horizontal="center" vertical="center" wrapText="1"/>
      <protection/>
    </xf>
    <xf numFmtId="0" fontId="2" fillId="36" borderId="38" xfId="51" applyFont="1" applyFill="1" applyBorder="1" applyAlignment="1">
      <alignment horizontal="center" vertical="center" wrapText="1"/>
      <protection/>
    </xf>
    <xf numFmtId="0" fontId="2" fillId="36" borderId="19" xfId="51" applyFont="1" applyFill="1" applyBorder="1" applyAlignment="1">
      <alignment horizontal="center" vertical="center" wrapText="1"/>
      <protection/>
    </xf>
    <xf numFmtId="0" fontId="2" fillId="36" borderId="39" xfId="51" applyFont="1" applyFill="1" applyBorder="1" applyAlignment="1">
      <alignment horizontal="center" vertical="center" wrapText="1"/>
      <protection/>
    </xf>
    <xf numFmtId="0" fontId="2" fillId="36" borderId="16" xfId="51" applyFont="1" applyFill="1" applyBorder="1" applyAlignment="1">
      <alignment horizontal="center" vertical="center" wrapText="1"/>
      <protection/>
    </xf>
    <xf numFmtId="0" fontId="2" fillId="36" borderId="40" xfId="51" applyFont="1" applyFill="1" applyBorder="1" applyAlignment="1">
      <alignment horizontal="center" vertical="center" wrapText="1"/>
      <protection/>
    </xf>
    <xf numFmtId="0" fontId="2" fillId="36" borderId="41" xfId="51" applyFont="1" applyFill="1" applyBorder="1" applyAlignment="1">
      <alignment horizontal="center" vertical="center" wrapText="1"/>
      <protection/>
    </xf>
    <xf numFmtId="0" fontId="2" fillId="36" borderId="17" xfId="51" applyFont="1" applyFill="1" applyBorder="1" applyAlignment="1">
      <alignment horizontal="center" vertical="center" wrapText="1"/>
      <protection/>
    </xf>
    <xf numFmtId="0" fontId="2" fillId="36" borderId="42" xfId="51" applyFont="1" applyFill="1" applyBorder="1" applyAlignment="1">
      <alignment horizontal="center" vertical="center" wrapText="1"/>
      <protection/>
    </xf>
    <xf numFmtId="0" fontId="4" fillId="36" borderId="33" xfId="51" applyFont="1" applyFill="1" applyBorder="1" applyAlignment="1">
      <alignment horizontal="center" vertical="center" wrapText="1"/>
      <protection/>
    </xf>
    <xf numFmtId="0" fontId="2" fillId="36" borderId="33" xfId="52" applyFont="1" applyFill="1" applyBorder="1" applyAlignment="1">
      <alignment horizontal="center" vertical="center"/>
      <protection/>
    </xf>
    <xf numFmtId="0" fontId="2" fillId="36" borderId="14" xfId="52" applyFont="1" applyFill="1" applyBorder="1" applyAlignment="1">
      <alignment horizontal="center" vertical="center" wrapText="1"/>
      <protection/>
    </xf>
    <xf numFmtId="0" fontId="2" fillId="36" borderId="14" xfId="52" applyFont="1" applyFill="1" applyBorder="1" applyAlignment="1">
      <alignment horizontal="center" vertical="center"/>
      <protection/>
    </xf>
    <xf numFmtId="0" fontId="1" fillId="35" borderId="0" xfId="49" applyFont="1" applyFill="1" applyAlignment="1">
      <alignment horizontal="center" wrapText="1"/>
      <protection/>
    </xf>
    <xf numFmtId="0" fontId="2" fillId="36" borderId="26" xfId="51" applyFont="1" applyFill="1" applyBorder="1" applyAlignment="1">
      <alignment horizontal="center" vertical="center" wrapText="1"/>
      <protection/>
    </xf>
    <xf numFmtId="1" fontId="1" fillId="36" borderId="36" xfId="50" applyFont="1" applyFill="1" applyBorder="1" applyAlignment="1">
      <alignment horizontal="center" vertical="center"/>
      <protection/>
    </xf>
    <xf numFmtId="1" fontId="1" fillId="36" borderId="30" xfId="50" applyFont="1" applyFill="1" applyBorder="1" applyAlignment="1">
      <alignment horizontal="center" vertical="center"/>
      <protection/>
    </xf>
    <xf numFmtId="1" fontId="1" fillId="36" borderId="37" xfId="50" applyFont="1" applyFill="1" applyBorder="1" applyAlignment="1">
      <alignment horizontal="center" vertical="center"/>
      <protection/>
    </xf>
    <xf numFmtId="0" fontId="2" fillId="36" borderId="33" xfId="51" applyFont="1" applyFill="1" applyBorder="1" applyAlignment="1">
      <alignment horizontal="center" vertical="center" wrapText="1"/>
      <protection/>
    </xf>
    <xf numFmtId="0" fontId="18" fillId="0" borderId="16" xfId="0" applyFont="1" applyBorder="1" applyAlignment="1">
      <alignment horizontal="left" vertical="center" readingOrder="1"/>
    </xf>
    <xf numFmtId="0" fontId="2" fillId="36" borderId="27" xfId="69" applyFont="1" applyFill="1" applyBorder="1" applyAlignment="1">
      <alignment horizontal="center" vertical="center" wrapText="1" readingOrder="1"/>
      <protection/>
    </xf>
    <xf numFmtId="0" fontId="2" fillId="36" borderId="22" xfId="69" applyFont="1" applyFill="1" applyBorder="1" applyAlignment="1">
      <alignment horizontal="center" vertical="center" wrapText="1" readingOrder="1"/>
      <protection/>
    </xf>
    <xf numFmtId="0" fontId="2" fillId="0" borderId="27" xfId="69" applyFont="1" applyFill="1" applyBorder="1" applyAlignment="1">
      <alignment horizontal="center" vertical="center" wrapText="1" readingOrder="1"/>
      <protection/>
    </xf>
    <xf numFmtId="0" fontId="2" fillId="0" borderId="22" xfId="69" applyFont="1" applyFill="1" applyBorder="1" applyAlignment="1">
      <alignment horizontal="center" vertical="center" wrapText="1" readingOrder="1"/>
      <protection/>
    </xf>
    <xf numFmtId="0" fontId="2" fillId="36" borderId="18" xfId="69" applyFont="1" applyFill="1" applyBorder="1" applyAlignment="1">
      <alignment horizontal="center" vertical="center" wrapText="1" readingOrder="1"/>
      <protection/>
    </xf>
    <xf numFmtId="0" fontId="4" fillId="36" borderId="14" xfId="51" applyFont="1" applyFill="1" applyBorder="1" applyAlignment="1">
      <alignment horizontal="center" vertical="center" wrapText="1"/>
      <protection/>
    </xf>
    <xf numFmtId="0" fontId="2" fillId="36" borderId="14" xfId="51" applyFont="1" applyFill="1" applyBorder="1" applyAlignment="1">
      <alignment horizontal="center" vertical="center" wrapText="1"/>
      <protection/>
    </xf>
    <xf numFmtId="0" fontId="1" fillId="0" borderId="40" xfId="69" applyFont="1" applyFill="1" applyBorder="1" applyAlignment="1">
      <alignment horizontal="center" vertical="center" wrapText="1" readingOrder="2"/>
      <protection/>
    </xf>
    <xf numFmtId="0" fontId="1" fillId="0" borderId="29" xfId="69" applyFont="1" applyFill="1" applyBorder="1" applyAlignment="1">
      <alignment horizontal="center" vertical="center" wrapText="1" readingOrder="2"/>
      <protection/>
    </xf>
    <xf numFmtId="0" fontId="1" fillId="0" borderId="32" xfId="69" applyFont="1" applyFill="1" applyBorder="1" applyAlignment="1">
      <alignment horizontal="center" vertical="center" wrapText="1" readingOrder="2"/>
      <protection/>
    </xf>
    <xf numFmtId="0" fontId="1" fillId="0" borderId="42" xfId="69" applyFont="1" applyFill="1" applyBorder="1" applyAlignment="1">
      <alignment horizontal="center" vertical="center" wrapText="1" readingOrder="2"/>
      <protection/>
    </xf>
    <xf numFmtId="0" fontId="2" fillId="36" borderId="12" xfId="51" applyFont="1" applyFill="1" applyBorder="1" applyAlignment="1">
      <alignment horizontal="center" vertical="center" wrapText="1"/>
      <protection/>
    </xf>
    <xf numFmtId="0" fontId="2" fillId="0" borderId="39" xfId="69" applyFont="1" applyFill="1" applyBorder="1" applyAlignment="1">
      <alignment horizontal="center" vertical="center" wrapText="1" readingOrder="2"/>
      <protection/>
    </xf>
    <xf numFmtId="0" fontId="2" fillId="0" borderId="18" xfId="69" applyFont="1" applyFill="1" applyBorder="1" applyAlignment="1">
      <alignment horizontal="center" vertical="center" wrapText="1" readingOrder="2"/>
      <protection/>
    </xf>
    <xf numFmtId="0" fontId="2" fillId="0" borderId="41" xfId="69" applyFont="1" applyFill="1" applyBorder="1" applyAlignment="1">
      <alignment horizontal="center" vertical="center" wrapText="1" readingOrder="2"/>
      <protection/>
    </xf>
    <xf numFmtId="0" fontId="2" fillId="0" borderId="39" xfId="69" applyFont="1" applyFill="1" applyBorder="1" applyAlignment="1">
      <alignment horizontal="center" vertical="center" wrapText="1" readingOrder="1"/>
      <protection/>
    </xf>
    <xf numFmtId="0" fontId="1" fillId="36" borderId="31" xfId="69" applyFont="1" applyFill="1" applyBorder="1" applyAlignment="1">
      <alignment horizontal="center" vertical="center" wrapText="1" readingOrder="2"/>
      <protection/>
    </xf>
    <xf numFmtId="0" fontId="1" fillId="36" borderId="32" xfId="69" applyFont="1" applyFill="1" applyBorder="1" applyAlignment="1">
      <alignment horizontal="center" vertical="center" wrapText="1" readingOrder="2"/>
      <protection/>
    </xf>
    <xf numFmtId="0" fontId="1" fillId="0" borderId="31" xfId="69" applyFont="1" applyFill="1" applyBorder="1" applyAlignment="1">
      <alignment horizontal="center" vertical="center" wrapText="1" readingOrder="2"/>
      <protection/>
    </xf>
    <xf numFmtId="0" fontId="1" fillId="36" borderId="29" xfId="69" applyFont="1" applyFill="1" applyBorder="1" applyAlignment="1">
      <alignment horizontal="center" vertical="center" wrapText="1" readingOrder="2"/>
      <protection/>
    </xf>
    <xf numFmtId="0" fontId="1" fillId="35" borderId="0" xfId="49" applyFont="1" applyFill="1" applyAlignment="1">
      <alignment horizontal="center" vertical="center"/>
      <protection/>
    </xf>
    <xf numFmtId="0" fontId="1" fillId="36" borderId="30" xfId="51" applyFont="1" applyFill="1" applyBorder="1" applyAlignment="1">
      <alignment horizontal="center" vertical="center" wrapText="1"/>
      <protection/>
    </xf>
    <xf numFmtId="0" fontId="1" fillId="36" borderId="21" xfId="51" applyFont="1" applyFill="1" applyBorder="1" applyAlignment="1">
      <alignment horizontal="center" vertical="center" wrapText="1"/>
      <protection/>
    </xf>
    <xf numFmtId="0" fontId="1" fillId="36" borderId="12" xfId="51" applyFont="1" applyFill="1" applyBorder="1" applyAlignment="1">
      <alignment horizontal="center" vertical="center" wrapText="1"/>
      <protection/>
    </xf>
    <xf numFmtId="0" fontId="1" fillId="36" borderId="20" xfId="51" applyFont="1" applyFill="1" applyBorder="1" applyAlignment="1">
      <alignment horizontal="center" vertical="center" wrapText="1"/>
      <protection/>
    </xf>
    <xf numFmtId="0" fontId="4" fillId="36" borderId="28" xfId="51" applyFont="1" applyFill="1" applyBorder="1" applyAlignment="1">
      <alignment horizontal="center" vertical="center" wrapText="1"/>
      <protection/>
    </xf>
    <xf numFmtId="0" fontId="4" fillId="36" borderId="38" xfId="51" applyFont="1" applyFill="1" applyBorder="1" applyAlignment="1">
      <alignment horizontal="center" vertical="center" wrapText="1"/>
      <protection/>
    </xf>
    <xf numFmtId="0" fontId="4" fillId="36" borderId="19" xfId="51" applyFont="1" applyFill="1" applyBorder="1" applyAlignment="1">
      <alignment horizontal="center" vertical="center" wrapText="1"/>
      <protection/>
    </xf>
    <xf numFmtId="0" fontId="4" fillId="36" borderId="39" xfId="51" applyFont="1" applyFill="1" applyBorder="1" applyAlignment="1">
      <alignment horizontal="center" vertical="center" wrapText="1"/>
      <protection/>
    </xf>
    <xf numFmtId="0" fontId="4" fillId="36" borderId="16" xfId="51" applyFont="1" applyFill="1" applyBorder="1" applyAlignment="1">
      <alignment horizontal="center" vertical="center" wrapText="1"/>
      <protection/>
    </xf>
    <xf numFmtId="0" fontId="4" fillId="36" borderId="40" xfId="51" applyFont="1" applyFill="1" applyBorder="1" applyAlignment="1">
      <alignment horizontal="center" vertical="center" wrapText="1"/>
      <protection/>
    </xf>
    <xf numFmtId="0" fontId="0" fillId="0" borderId="0" xfId="0" applyAlignment="1">
      <alignment horizontal="center" vertical="center" wrapText="1"/>
    </xf>
    <xf numFmtId="0" fontId="0" fillId="0" borderId="32" xfId="0" applyBorder="1" applyAlignment="1">
      <alignment horizontal="center" vertical="center" wrapText="1"/>
    </xf>
    <xf numFmtId="0" fontId="2" fillId="36" borderId="39" xfId="69" applyFont="1" applyFill="1" applyBorder="1" applyAlignment="1">
      <alignment horizontal="center" vertical="center" wrapText="1" readingOrder="2"/>
      <protection/>
    </xf>
    <xf numFmtId="0" fontId="2" fillId="36" borderId="18" xfId="69" applyFont="1" applyFill="1" applyBorder="1" applyAlignment="1">
      <alignment horizontal="center" vertical="center" wrapText="1" readingOrder="2"/>
      <protection/>
    </xf>
    <xf numFmtId="0" fontId="2" fillId="36" borderId="41" xfId="69" applyFont="1" applyFill="1" applyBorder="1" applyAlignment="1">
      <alignment horizontal="center" vertical="center" wrapText="1" readingOrder="2"/>
      <protection/>
    </xf>
    <xf numFmtId="0" fontId="1" fillId="36" borderId="40" xfId="69" applyFont="1" applyFill="1" applyBorder="1" applyAlignment="1">
      <alignment horizontal="center" vertical="center" wrapText="1" readingOrder="2"/>
      <protection/>
    </xf>
    <xf numFmtId="0" fontId="1" fillId="36" borderId="42" xfId="69" applyFont="1" applyFill="1" applyBorder="1" applyAlignment="1">
      <alignment horizontal="center" vertical="center" wrapText="1" readingOrder="2"/>
      <protection/>
    </xf>
    <xf numFmtId="0" fontId="2" fillId="36" borderId="27" xfId="69" applyFont="1" applyFill="1" applyBorder="1" applyAlignment="1">
      <alignment horizontal="center" vertical="center" wrapText="1" readingOrder="2"/>
      <protection/>
    </xf>
    <xf numFmtId="0" fontId="2" fillId="36" borderId="22" xfId="69" applyFont="1" applyFill="1" applyBorder="1" applyAlignment="1">
      <alignment horizontal="center" vertical="center" wrapText="1" readingOrder="2"/>
      <protection/>
    </xf>
    <xf numFmtId="0" fontId="2" fillId="0" borderId="27" xfId="69" applyFont="1" applyFill="1" applyBorder="1" applyAlignment="1">
      <alignment horizontal="center" vertical="center" wrapText="1" readingOrder="2"/>
      <protection/>
    </xf>
    <xf numFmtId="0" fontId="2" fillId="0" borderId="22" xfId="69" applyFont="1" applyFill="1" applyBorder="1" applyAlignment="1">
      <alignment horizontal="center" vertical="center" wrapText="1" readingOrder="2"/>
      <protection/>
    </xf>
    <xf numFmtId="0" fontId="2" fillId="0" borderId="18" xfId="69" applyFont="1" applyFill="1" applyBorder="1" applyAlignment="1">
      <alignment horizontal="center" vertical="center" wrapText="1" readingOrder="1"/>
      <protection/>
    </xf>
    <xf numFmtId="0" fontId="2" fillId="36" borderId="34" xfId="69" applyFont="1" applyFill="1" applyBorder="1" applyAlignment="1">
      <alignment horizontal="center" vertical="center" wrapText="1" readingOrder="1"/>
      <protection/>
    </xf>
    <xf numFmtId="0" fontId="2" fillId="36" borderId="26" xfId="69" applyFont="1" applyFill="1" applyBorder="1" applyAlignment="1">
      <alignment horizontal="center" vertical="center" wrapText="1" readingOrder="1"/>
      <protection/>
    </xf>
    <xf numFmtId="0" fontId="2" fillId="36" borderId="35" xfId="69" applyFont="1" applyFill="1" applyBorder="1" applyAlignment="1">
      <alignment horizontal="center" vertical="center" wrapText="1" readingOrder="1"/>
      <protection/>
    </xf>
    <xf numFmtId="0" fontId="1" fillId="36" borderId="36" xfId="69" applyFont="1" applyFill="1" applyBorder="1" applyAlignment="1">
      <alignment horizontal="center" vertical="center" wrapText="1" readingOrder="2"/>
      <protection/>
    </xf>
    <xf numFmtId="0" fontId="1" fillId="36" borderId="30" xfId="69" applyFont="1" applyFill="1" applyBorder="1" applyAlignment="1">
      <alignment horizontal="center" vertical="center" wrapText="1" readingOrder="2"/>
      <protection/>
    </xf>
    <xf numFmtId="0" fontId="1" fillId="36" borderId="37" xfId="69" applyFont="1" applyFill="1" applyBorder="1" applyAlignment="1">
      <alignment horizontal="center" vertical="center" wrapText="1" readingOrder="2"/>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1" xfId="49"/>
    <cellStyle name="Had1" xfId="50"/>
    <cellStyle name="Had2" xfId="51"/>
    <cellStyle name="Had3"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te" xfId="64"/>
    <cellStyle name="Output" xfId="65"/>
    <cellStyle name="Percent" xfId="66"/>
    <cellStyle name="Title" xfId="67"/>
    <cellStyle name="Total" xfId="68"/>
    <cellStyle name="TXT1" xfId="69"/>
    <cellStyle name="TXT1_فصل ذوي الإعاقة- 2009" xfId="70"/>
    <cellStyle name="TXT2" xfId="71"/>
    <cellStyle name="TXT3"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rPr>
              <a:t> </a:t>
            </a:r>
            <a:r>
              <a:rPr lang="en-US" cap="none" sz="1500" b="1" i="0" u="none" baseline="0">
                <a:solidFill>
                  <a:srgbClr val="000000"/>
                </a:solidFill>
                <a:latin typeface="Arial"/>
                <a:ea typeface="Arial"/>
                <a:cs typeface="Arial"/>
              </a:rPr>
              <a:t>المتدربون</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حسب</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النوع</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وجهة</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التدريب</a:t>
            </a:r>
            <a:r>
              <a:rPr lang="en-US" cap="none" sz="15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TRAINEES BY GENDER &amp;TRAINING AGENCY
</a:t>
            </a:r>
            <a:r>
              <a:rPr lang="en-US" cap="none" sz="1200" b="1" i="0" u="none" baseline="0">
                <a:solidFill>
                  <a:srgbClr val="000000"/>
                </a:solidFill>
                <a:latin typeface="Arial"/>
                <a:ea typeface="Arial"/>
                <a:cs typeface="Arial"/>
              </a:rPr>
              <a:t>2020</a:t>
            </a:r>
          </a:p>
        </c:rich>
      </c:tx>
      <c:layout>
        <c:manualLayout>
          <c:xMode val="factor"/>
          <c:yMode val="factor"/>
          <c:x val="-0.001"/>
          <c:y val="-0.00775"/>
        </c:manualLayout>
      </c:layout>
      <c:spPr>
        <a:noFill/>
        <a:ln w="3175">
          <a:noFill/>
        </a:ln>
      </c:spPr>
    </c:title>
    <c:plotArea>
      <c:layout>
        <c:manualLayout>
          <c:xMode val="edge"/>
          <c:yMode val="edge"/>
          <c:x val="0.016"/>
          <c:y val="0.1635"/>
          <c:w val="0.944"/>
          <c:h val="0.8265"/>
        </c:manualLayout>
      </c:layout>
      <c:barChart>
        <c:barDir val="col"/>
        <c:grouping val="clustered"/>
        <c:varyColors val="0"/>
        <c:ser>
          <c:idx val="0"/>
          <c:order val="0"/>
          <c:tx>
            <c:strRef>
              <c:f>'95'!$B$26</c:f>
              <c:strCache>
                <c:ptCount val="1"/>
                <c:pt idx="0">
                  <c:v>ذكور
 Males</c:v>
                </c:pt>
              </c:strCache>
            </c:strRef>
          </c:tx>
          <c:spPr>
            <a:solidFill>
              <a:srgbClr val="99336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'95'!$A$27:$A$29</c:f>
              <c:strCache>
                <c:ptCount val="3"/>
                <c:pt idx="0">
                  <c:v>وزارات ومؤسسات حكومية
Govt. Ministries &amp; Corporations</c:v>
                </c:pt>
                <c:pt idx="1">
                  <c:v>مؤسسات وشركات مختلطة 
Mixed Training Centers</c:v>
                </c:pt>
                <c:pt idx="2">
                  <c:v> مراكز التدريب الخاصة
Private Training Centers</c:v>
                </c:pt>
              </c:strCache>
            </c:strRef>
          </c:cat>
          <c:val>
            <c:numRef>
              <c:f>'95'!$B$27:$B$29</c:f>
              <c:numCache>
                <c:ptCount val="3"/>
                <c:pt idx="0">
                  <c:v>212735</c:v>
                </c:pt>
                <c:pt idx="1">
                  <c:v>19505</c:v>
                </c:pt>
                <c:pt idx="2">
                  <c:v>3277</c:v>
                </c:pt>
              </c:numCache>
            </c:numRef>
          </c:val>
        </c:ser>
        <c:ser>
          <c:idx val="1"/>
          <c:order val="1"/>
          <c:tx>
            <c:strRef>
              <c:f>'95'!$C$26</c:f>
              <c:strCache>
                <c:ptCount val="1"/>
                <c:pt idx="0">
                  <c:v>إناث
Females</c:v>
                </c:pt>
              </c:strCache>
            </c:strRef>
          </c:tx>
          <c:spPr>
            <a:solidFill>
              <a:srgbClr val="4F81B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'95'!$A$27:$A$29</c:f>
              <c:strCache>
                <c:ptCount val="3"/>
                <c:pt idx="0">
                  <c:v>وزارات ومؤسسات حكومية
Govt. Ministries &amp; Corporations</c:v>
                </c:pt>
                <c:pt idx="1">
                  <c:v>مؤسسات وشركات مختلطة 
Mixed Training Centers</c:v>
                </c:pt>
                <c:pt idx="2">
                  <c:v> مراكز التدريب الخاصة
Private Training Centers</c:v>
                </c:pt>
              </c:strCache>
            </c:strRef>
          </c:cat>
          <c:val>
            <c:numRef>
              <c:f>'95'!$C$27:$C$29</c:f>
              <c:numCache>
                <c:ptCount val="3"/>
                <c:pt idx="0">
                  <c:v>166379</c:v>
                </c:pt>
                <c:pt idx="1">
                  <c:v>3125</c:v>
                </c:pt>
                <c:pt idx="2">
                  <c:v>2371</c:v>
                </c:pt>
              </c:numCache>
            </c:numRef>
          </c:val>
        </c:ser>
        <c:axId val="3242592"/>
        <c:axId val="29183329"/>
      </c:barChart>
      <c:catAx>
        <c:axId val="3242592"/>
        <c:scaling>
          <c:orientation val="minMax"/>
        </c:scaling>
        <c:axPos val="b"/>
        <c:majorGridlines>
          <c:spPr>
            <a:ln w="12700">
              <a:solidFill>
                <a:srgbClr val="C0C0C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crossAx val="29183329"/>
        <c:crosses val="autoZero"/>
        <c:auto val="1"/>
        <c:lblOffset val="100"/>
        <c:tickLblSkip val="1"/>
        <c:noMultiLvlLbl val="0"/>
      </c:catAx>
      <c:valAx>
        <c:axId val="29183329"/>
        <c:scaling>
          <c:orientation val="minMax"/>
        </c:scaling>
        <c:axPos val="l"/>
        <c:majorGridlines>
          <c:spPr>
            <a:ln w="12700">
              <a:solidFill>
                <a:srgbClr val="C0C0C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3242592"/>
        <c:crossesAt val="1"/>
        <c:crossBetween val="between"/>
        <c:dispUnits/>
      </c:valAx>
      <c:spPr>
        <a:solidFill>
          <a:srgbClr val="FFFFFF"/>
        </a:solidFill>
        <a:ln w="3175">
          <a:noFill/>
        </a:ln>
      </c:spPr>
    </c:plotArea>
    <c:legend>
      <c:legendPos val="r"/>
      <c:layout>
        <c:manualLayout>
          <c:xMode val="edge"/>
          <c:yMode val="edge"/>
          <c:x val="0.6565"/>
          <c:y val="0.118"/>
          <c:w val="0.32275"/>
          <c:h val="0.061"/>
        </c:manualLayout>
      </c:layout>
      <c:overlay val="0"/>
      <c:spPr>
        <a:noFill/>
        <a:ln w="3175">
          <a:noFill/>
        </a:ln>
      </c:spPr>
      <c:txPr>
        <a:bodyPr vert="horz" rot="0"/>
        <a:lstStyle/>
        <a:p>
          <a:pPr>
            <a:defRPr lang="en-US" cap="none" sz="10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المتدربون</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في</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المراكز</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التدريبية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الخاصة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حسب</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النوع</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والجنسية</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ومجال</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التدريب</a:t>
            </a:r>
            <a:r>
              <a:rPr lang="en-US" cap="none" sz="16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TRAINEES AT THE PRIVATE TRAINING CENTERS BY GENDER, NATIONALITY AND FIELD OF TRAINING
</a:t>
            </a:r>
            <a:r>
              <a:rPr lang="en-US" cap="none" sz="1200" b="1" i="0" u="none" baseline="0">
                <a:solidFill>
                  <a:srgbClr val="000000"/>
                </a:solidFill>
                <a:latin typeface="Arial"/>
                <a:ea typeface="Arial"/>
                <a:cs typeface="Arial"/>
              </a:rPr>
              <a:t>2020</a:t>
            </a:r>
          </a:p>
        </c:rich>
      </c:tx>
      <c:layout>
        <c:manualLayout>
          <c:xMode val="factor"/>
          <c:yMode val="factor"/>
          <c:x val="-0.01025"/>
          <c:y val="-0.00475"/>
        </c:manualLayout>
      </c:layout>
      <c:spPr>
        <a:noFill/>
        <a:ln w="3175">
          <a:noFill/>
        </a:ln>
      </c:spPr>
    </c:title>
    <c:plotArea>
      <c:layout>
        <c:manualLayout>
          <c:xMode val="edge"/>
          <c:yMode val="edge"/>
          <c:x val="0.02775"/>
          <c:y val="0.165"/>
          <c:w val="0.95575"/>
          <c:h val="0.8305"/>
        </c:manualLayout>
      </c:layout>
      <c:barChart>
        <c:barDir val="col"/>
        <c:grouping val="clustered"/>
        <c:varyColors val="0"/>
        <c:ser>
          <c:idx val="0"/>
          <c:order val="0"/>
          <c:tx>
            <c:strRef>
              <c:f>'103'!$I$8</c:f>
              <c:strCache>
                <c:ptCount val="1"/>
                <c:pt idx="0">
                  <c:v>ذكور
Males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'103'!$A$28:$B$33</c:f>
              <c:multiLvlStrCache>
                <c:ptCount val="6"/>
                <c:lvl>
                  <c:pt idx="0">
                    <c:v>قطريون</c:v>
                  </c:pt>
                  <c:pt idx="1">
                    <c:v>غيرقطريين</c:v>
                  </c:pt>
                  <c:pt idx="2">
                    <c:v>قطريون</c:v>
                  </c:pt>
                  <c:pt idx="3">
                    <c:v>غيرقطريين</c:v>
                  </c:pt>
                  <c:pt idx="4">
                    <c:v>قطريون</c:v>
                  </c:pt>
                  <c:pt idx="5">
                    <c:v>غيرقطريين</c:v>
                  </c:pt>
                </c:lvl>
                <c:lvl>
                  <c:pt idx="0">
                    <c:v>Qataris</c:v>
                  </c:pt>
                  <c:pt idx="1">
                    <c:v>Non-Qataris</c:v>
                  </c:pt>
                  <c:pt idx="2">
                    <c:v>Qataris</c:v>
                  </c:pt>
                  <c:pt idx="3">
                    <c:v>Non-Qataris</c:v>
                  </c:pt>
                  <c:pt idx="4">
                    <c:v>Qataris</c:v>
                  </c:pt>
                  <c:pt idx="5">
                    <c:v>Non-Qataris</c:v>
                  </c:pt>
                </c:lvl>
                <c:lvl>
                  <c:pt idx="0">
                    <c:v>الإدارة</c:v>
                  </c:pt>
                  <c:pt idx="2">
                    <c:v>الحاسب الآلي</c:v>
                  </c:pt>
                  <c:pt idx="4">
                    <c:v> اللغات</c:v>
                  </c:pt>
                </c:lvl>
                <c:lvl>
                  <c:pt idx="0">
                    <c:v>Administration</c:v>
                  </c:pt>
                  <c:pt idx="2">
                    <c:v>Computer</c:v>
                  </c:pt>
                  <c:pt idx="4">
                    <c:v>Languages</c:v>
                  </c:pt>
                </c:lvl>
              </c:multiLvlStrCache>
            </c:multiLvlStrRef>
          </c:cat>
          <c:val>
            <c:numRef>
              <c:f>('103'!$I$9:$I$10,'103'!$I$11:$I$12,'103'!$I$13:$I$14)</c:f>
              <c:numCache>
                <c:ptCount val="6"/>
                <c:pt idx="0">
                  <c:v>290</c:v>
                </c:pt>
                <c:pt idx="1">
                  <c:v>1696</c:v>
                </c:pt>
                <c:pt idx="2">
                  <c:v>62</c:v>
                </c:pt>
                <c:pt idx="3">
                  <c:v>724</c:v>
                </c:pt>
                <c:pt idx="4">
                  <c:v>209</c:v>
                </c:pt>
                <c:pt idx="5">
                  <c:v>296</c:v>
                </c:pt>
              </c:numCache>
            </c:numRef>
          </c:val>
        </c:ser>
        <c:ser>
          <c:idx val="1"/>
          <c:order val="1"/>
          <c:tx>
            <c:strRef>
              <c:f>'103'!$J$8</c:f>
              <c:strCache>
                <c:ptCount val="1"/>
                <c:pt idx="0">
                  <c:v>إناث
Females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'103'!$A$28:$B$33</c:f>
              <c:multiLvlStrCache>
                <c:ptCount val="6"/>
                <c:lvl>
                  <c:pt idx="0">
                    <c:v>قطريون</c:v>
                  </c:pt>
                  <c:pt idx="1">
                    <c:v>غيرقطريين</c:v>
                  </c:pt>
                  <c:pt idx="2">
                    <c:v>قطريون</c:v>
                  </c:pt>
                  <c:pt idx="3">
                    <c:v>غيرقطريين</c:v>
                  </c:pt>
                  <c:pt idx="4">
                    <c:v>قطريون</c:v>
                  </c:pt>
                  <c:pt idx="5">
                    <c:v>غيرقطريين</c:v>
                  </c:pt>
                </c:lvl>
                <c:lvl>
                  <c:pt idx="0">
                    <c:v>Qataris</c:v>
                  </c:pt>
                  <c:pt idx="1">
                    <c:v>Non-Qataris</c:v>
                  </c:pt>
                  <c:pt idx="2">
                    <c:v>Qataris</c:v>
                  </c:pt>
                  <c:pt idx="3">
                    <c:v>Non-Qataris</c:v>
                  </c:pt>
                  <c:pt idx="4">
                    <c:v>Qataris</c:v>
                  </c:pt>
                  <c:pt idx="5">
                    <c:v>Non-Qataris</c:v>
                  </c:pt>
                </c:lvl>
                <c:lvl>
                  <c:pt idx="0">
                    <c:v>الإدارة</c:v>
                  </c:pt>
                  <c:pt idx="2">
                    <c:v>الحاسب الآلي</c:v>
                  </c:pt>
                  <c:pt idx="4">
                    <c:v> اللغات</c:v>
                  </c:pt>
                </c:lvl>
                <c:lvl>
                  <c:pt idx="0">
                    <c:v>Administration</c:v>
                  </c:pt>
                  <c:pt idx="2">
                    <c:v>Computer</c:v>
                  </c:pt>
                  <c:pt idx="4">
                    <c:v>Languages</c:v>
                  </c:pt>
                </c:lvl>
              </c:multiLvlStrCache>
            </c:multiLvlStrRef>
          </c:cat>
          <c:val>
            <c:numRef>
              <c:f>('103'!$J$9:$J$10,'103'!$J$11:$J$12,'103'!$J$13:$J$14)</c:f>
              <c:numCache>
                <c:ptCount val="6"/>
                <c:pt idx="0">
                  <c:v>513</c:v>
                </c:pt>
                <c:pt idx="1">
                  <c:v>997</c:v>
                </c:pt>
                <c:pt idx="2">
                  <c:v>65</c:v>
                </c:pt>
                <c:pt idx="3">
                  <c:v>399</c:v>
                </c:pt>
                <c:pt idx="4">
                  <c:v>172</c:v>
                </c:pt>
                <c:pt idx="5">
                  <c:v>225</c:v>
                </c:pt>
              </c:numCache>
            </c:numRef>
          </c:val>
        </c:ser>
        <c:axId val="61323370"/>
        <c:axId val="15039419"/>
      </c:barChart>
      <c:catAx>
        <c:axId val="61323370"/>
        <c:scaling>
          <c:orientation val="minMax"/>
        </c:scaling>
        <c:axPos val="b"/>
        <c:majorGridlines>
          <c:spPr>
            <a:ln w="12700">
              <a:solidFill>
                <a:srgbClr val="C0C0C0"/>
              </a:solidFill>
            </a:ln>
          </c:spPr>
        </c:majorGridlines>
        <c:delete val="0"/>
        <c:numFmt formatCode="General" sourceLinked="1"/>
        <c:majorTickMark val="none"/>
        <c:minorTickMark val="none"/>
        <c:tickLblPos val="nextTo"/>
        <c:spPr>
          <a:ln w="3175">
            <a:solidFill>
              <a:srgbClr val="FFCC99"/>
            </a:solidFill>
          </a:ln>
        </c:spPr>
        <c:txPr>
          <a:bodyPr vert="horz" rot="0"/>
          <a:lstStyle/>
          <a:p>
            <a:pPr>
              <a:defRPr lang="en-US" cap="none" sz="1100" b="1" i="0" u="none" baseline="0">
                <a:solidFill>
                  <a:srgbClr val="000000"/>
                </a:solidFill>
                <a:latin typeface="Arial"/>
                <a:ea typeface="Arial"/>
                <a:cs typeface="Arial"/>
              </a:defRPr>
            </a:pPr>
          </a:p>
        </c:txPr>
        <c:crossAx val="15039419"/>
        <c:crosses val="autoZero"/>
        <c:auto val="1"/>
        <c:lblOffset val="100"/>
        <c:tickLblSkip val="1"/>
        <c:noMultiLvlLbl val="0"/>
      </c:catAx>
      <c:valAx>
        <c:axId val="15039419"/>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61323370"/>
        <c:crossesAt val="1"/>
        <c:crossBetween val="between"/>
        <c:dispUnits/>
      </c:valAx>
      <c:spPr>
        <a:solidFill>
          <a:srgbClr val="FFFFFF"/>
        </a:solidFill>
        <a:ln w="3175">
          <a:noFill/>
        </a:ln>
      </c:spPr>
    </c:plotArea>
    <c:legend>
      <c:legendPos val="r"/>
      <c:layout>
        <c:manualLayout>
          <c:xMode val="edge"/>
          <c:yMode val="edge"/>
          <c:x val="0.72075"/>
          <c:y val="0.10875"/>
          <c:w val="0.24075"/>
          <c:h val="0.0665"/>
        </c:manualLayout>
      </c:layout>
      <c:overlay val="0"/>
      <c:spPr>
        <a:noFill/>
        <a:ln w="3175">
          <a:noFill/>
        </a:ln>
      </c:spPr>
      <c:txPr>
        <a:bodyPr vert="horz" rot="0"/>
        <a:lstStyle/>
        <a:p>
          <a:pPr>
            <a:defRPr lang="en-US" cap="none" sz="105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(33) شكل رقم</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(34) شكل رقم</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0</xdr:col>
      <xdr:colOff>4981575</xdr:colOff>
      <xdr:row>6</xdr:row>
      <xdr:rowOff>438150</xdr:rowOff>
    </xdr:to>
    <xdr:pic>
      <xdr:nvPicPr>
        <xdr:cNvPr id="1" name="Picture 5" descr="ORNA430.WMF"/>
        <xdr:cNvPicPr preferRelativeResize="1">
          <a:picLocks noChangeAspect="1"/>
        </xdr:cNvPicPr>
      </xdr:nvPicPr>
      <xdr:blipFill>
        <a:blip r:embed="rId1"/>
        <a:stretch>
          <a:fillRect/>
        </a:stretch>
      </xdr:blipFill>
      <xdr:spPr>
        <a:xfrm rot="16200000">
          <a:off x="85725" y="0"/>
          <a:ext cx="4895850" cy="2638425"/>
        </a:xfrm>
        <a:prstGeom prst="rect">
          <a:avLst/>
        </a:prstGeom>
        <a:noFill/>
        <a:ln w="9525" cmpd="sng">
          <a:noFill/>
        </a:ln>
      </xdr:spPr>
    </xdr:pic>
    <xdr:clientData/>
  </xdr:twoCellAnchor>
  <xdr:twoCellAnchor>
    <xdr:from>
      <xdr:col>0</xdr:col>
      <xdr:colOff>476250</xdr:colOff>
      <xdr:row>1</xdr:row>
      <xdr:rowOff>38100</xdr:rowOff>
    </xdr:from>
    <xdr:to>
      <xdr:col>0</xdr:col>
      <xdr:colOff>4552950</xdr:colOff>
      <xdr:row>6</xdr:row>
      <xdr:rowOff>285750</xdr:rowOff>
    </xdr:to>
    <xdr:sp>
      <xdr:nvSpPr>
        <xdr:cNvPr id="2" name="Text Box 3"/>
        <xdr:cNvSpPr txBox="1">
          <a:spLocks noChangeArrowheads="1"/>
        </xdr:cNvSpPr>
      </xdr:nvSpPr>
      <xdr:spPr>
        <a:xfrm>
          <a:off x="476250" y="200025"/>
          <a:ext cx="4076700" cy="2286000"/>
        </a:xfrm>
        <a:prstGeom prst="rect">
          <a:avLst/>
        </a:prstGeom>
        <a:noFill/>
        <a:ln w="9525" cmpd="sng">
          <a:noFill/>
        </a:ln>
      </xdr:spPr>
      <xdr:txBody>
        <a:bodyPr vertOverflow="clip" wrap="square" lIns="246888" tIns="155448" rIns="246888" bIns="0"/>
        <a:p>
          <a:pPr algn="ctr">
            <a:defRPr/>
          </a:pPr>
          <a:r>
            <a:rPr lang="en-US" cap="none" sz="2600" b="1" i="0" u="none" baseline="0">
              <a:solidFill>
                <a:srgbClr val="0000FF"/>
              </a:solidFill>
              <a:latin typeface="Arial"/>
              <a:ea typeface="Arial"/>
              <a:cs typeface="Arial"/>
            </a:rPr>
            <a:t> </a:t>
          </a:r>
          <a:r>
            <a:rPr lang="en-US" cap="none" sz="4800" b="1" i="0" u="none" baseline="0">
              <a:solidFill>
                <a:srgbClr val="0000FF"/>
              </a:solidFill>
              <a:latin typeface="AGA Arabesque Desktop"/>
              <a:ea typeface="AGA Arabesque Desktop"/>
              <a:cs typeface="AGA Arabesque Desktop"/>
            </a:rPr>
            <a:t>%+
</a:t>
          </a:r>
          <a:r>
            <a:rPr lang="en-US" cap="none" sz="2800" b="1" i="0" u="none" baseline="0">
              <a:solidFill>
                <a:srgbClr val="0000FF"/>
              </a:solidFill>
              <a:latin typeface="Arial"/>
              <a:ea typeface="Arial"/>
              <a:cs typeface="Arial"/>
            </a:rPr>
            <a:t>إحصاءات التدريب</a:t>
          </a:r>
          <a:r>
            <a:rPr lang="en-US" cap="none" sz="5400" b="0" i="0" u="none" baseline="0">
              <a:solidFill>
                <a:srgbClr val="0000FF"/>
              </a:solidFill>
              <a:latin typeface="Calibri"/>
              <a:ea typeface="Calibri"/>
              <a:cs typeface="Calibri"/>
            </a:rPr>
            <a:t>
</a:t>
          </a:r>
          <a:r>
            <a:rPr lang="en-US" cap="none" sz="1800" b="1" i="0" u="none" baseline="0">
              <a:solidFill>
                <a:srgbClr val="0000FF"/>
              </a:solidFill>
              <a:latin typeface="Arial"/>
              <a:ea typeface="Arial"/>
              <a:cs typeface="Arial"/>
            </a:rPr>
            <a:t>
</a:t>
          </a:r>
          <a:r>
            <a:rPr lang="en-US" cap="none" sz="1800" b="1" i="0" u="none" baseline="0">
              <a:solidFill>
                <a:srgbClr val="0000FF"/>
              </a:solidFill>
              <a:latin typeface="Arial Rounded MT Bold"/>
              <a:ea typeface="Arial Rounded MT Bold"/>
              <a:cs typeface="Arial Rounded MT Bold"/>
            </a:rPr>
            <a:t>CHAPTER  V</a:t>
          </a:r>
          <a:r>
            <a:rPr lang="en-US" cap="none" sz="1800" b="0" i="0" u="none" baseline="0">
              <a:solidFill>
                <a:srgbClr val="0000FF"/>
              </a:solidFill>
              <a:latin typeface="Arial Rounded MT Bold"/>
              <a:ea typeface="Arial Rounded MT Bold"/>
              <a:cs typeface="Arial Rounded MT Bold"/>
            </a:rPr>
            <a:t>
</a:t>
          </a:r>
          <a:r>
            <a:rPr lang="en-US" cap="none" sz="1800" b="1" i="0" u="none" baseline="0">
              <a:solidFill>
                <a:srgbClr val="0000FF"/>
              </a:solidFill>
              <a:latin typeface="Arial Rounded MT Bold"/>
              <a:ea typeface="Arial Rounded MT Bold"/>
              <a:cs typeface="Arial Rounded MT Bold"/>
            </a:rPr>
            <a:t>TRAINING STATISTICS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657225</xdr:colOff>
      <xdr:row>0</xdr:row>
      <xdr:rowOff>47625</xdr:rowOff>
    </xdr:from>
    <xdr:to>
      <xdr:col>14</xdr:col>
      <xdr:colOff>1323975</xdr:colOff>
      <xdr:row>2</xdr:row>
      <xdr:rowOff>152400</xdr:rowOff>
    </xdr:to>
    <xdr:pic>
      <xdr:nvPicPr>
        <xdr:cNvPr id="1" name="Picture 1"/>
        <xdr:cNvPicPr preferRelativeResize="1">
          <a:picLocks noChangeAspect="1"/>
        </xdr:cNvPicPr>
      </xdr:nvPicPr>
      <xdr:blipFill>
        <a:blip r:embed="rId1"/>
        <a:stretch>
          <a:fillRect/>
        </a:stretch>
      </xdr:blipFill>
      <xdr:spPr>
        <a:xfrm>
          <a:off x="9867900" y="47625"/>
          <a:ext cx="66675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657225</xdr:colOff>
      <xdr:row>0</xdr:row>
      <xdr:rowOff>47625</xdr:rowOff>
    </xdr:from>
    <xdr:to>
      <xdr:col>14</xdr:col>
      <xdr:colOff>1323975</xdr:colOff>
      <xdr:row>2</xdr:row>
      <xdr:rowOff>266700</xdr:rowOff>
    </xdr:to>
    <xdr:pic>
      <xdr:nvPicPr>
        <xdr:cNvPr id="1" name="Picture 1"/>
        <xdr:cNvPicPr preferRelativeResize="1">
          <a:picLocks noChangeAspect="1"/>
        </xdr:cNvPicPr>
      </xdr:nvPicPr>
      <xdr:blipFill>
        <a:blip r:embed="rId1"/>
        <a:stretch>
          <a:fillRect/>
        </a:stretch>
      </xdr:blipFill>
      <xdr:spPr>
        <a:xfrm>
          <a:off x="9867900" y="47625"/>
          <a:ext cx="666750" cy="666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666750</xdr:colOff>
      <xdr:row>0</xdr:row>
      <xdr:rowOff>47625</xdr:rowOff>
    </xdr:from>
    <xdr:to>
      <xdr:col>14</xdr:col>
      <xdr:colOff>1333500</xdr:colOff>
      <xdr:row>2</xdr:row>
      <xdr:rowOff>228600</xdr:rowOff>
    </xdr:to>
    <xdr:pic>
      <xdr:nvPicPr>
        <xdr:cNvPr id="1" name="Picture 1"/>
        <xdr:cNvPicPr preferRelativeResize="1">
          <a:picLocks noChangeAspect="1"/>
        </xdr:cNvPicPr>
      </xdr:nvPicPr>
      <xdr:blipFill>
        <a:blip r:embed="rId1"/>
        <a:stretch>
          <a:fillRect/>
        </a:stretch>
      </xdr:blipFill>
      <xdr:spPr>
        <a:xfrm>
          <a:off x="9877425" y="47625"/>
          <a:ext cx="666750" cy="666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600075</xdr:colOff>
      <xdr:row>0</xdr:row>
      <xdr:rowOff>57150</xdr:rowOff>
    </xdr:from>
    <xdr:to>
      <xdr:col>12</xdr:col>
      <xdr:colOff>1266825</xdr:colOff>
      <xdr:row>2</xdr:row>
      <xdr:rowOff>266700</xdr:rowOff>
    </xdr:to>
    <xdr:pic>
      <xdr:nvPicPr>
        <xdr:cNvPr id="1" name="Picture 1"/>
        <xdr:cNvPicPr preferRelativeResize="1">
          <a:picLocks noChangeAspect="1"/>
        </xdr:cNvPicPr>
      </xdr:nvPicPr>
      <xdr:blipFill>
        <a:blip r:embed="rId1"/>
        <a:stretch>
          <a:fillRect/>
        </a:stretch>
      </xdr:blipFill>
      <xdr:spPr>
        <a:xfrm>
          <a:off x="8924925" y="57150"/>
          <a:ext cx="666750" cy="666750"/>
        </a:xfrm>
        <a:prstGeom prst="rect">
          <a:avLst/>
        </a:prstGeom>
        <a:noFill/>
        <a:ln w="9525" cmpd="sng">
          <a:noFill/>
        </a:ln>
      </xdr:spPr>
    </xdr:pic>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0.00625</cdr:y>
    </cdr:from>
    <cdr:to>
      <cdr:x>0.07975</cdr:x>
      <cdr:y>0.092</cdr:y>
    </cdr:to>
    <cdr:pic>
      <cdr:nvPicPr>
        <cdr:cNvPr id="1" name="Picture 1"/>
        <cdr:cNvPicPr preferRelativeResize="1">
          <a:picLocks noChangeAspect="1"/>
        </cdr:cNvPicPr>
      </cdr:nvPicPr>
      <cdr:blipFill>
        <a:blip r:embed="rId1"/>
        <a:stretch>
          <a:fillRect/>
        </a:stretch>
      </cdr:blipFill>
      <cdr:spPr>
        <a:xfrm>
          <a:off x="47625" y="38100"/>
          <a:ext cx="695325" cy="523875"/>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62675"/>
    <xdr:graphicFrame>
      <xdr:nvGraphicFramePr>
        <xdr:cNvPr id="1" name="Shape 1025"/>
        <xdr:cNvGraphicFramePr/>
      </xdr:nvGraphicFramePr>
      <xdr:xfrm>
        <a:off x="0" y="0"/>
        <a:ext cx="9353550" cy="6162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657225</xdr:colOff>
      <xdr:row>0</xdr:row>
      <xdr:rowOff>47625</xdr:rowOff>
    </xdr:from>
    <xdr:to>
      <xdr:col>12</xdr:col>
      <xdr:colOff>1323975</xdr:colOff>
      <xdr:row>2</xdr:row>
      <xdr:rowOff>228600</xdr:rowOff>
    </xdr:to>
    <xdr:pic>
      <xdr:nvPicPr>
        <xdr:cNvPr id="1" name="Picture 1"/>
        <xdr:cNvPicPr preferRelativeResize="1">
          <a:picLocks noChangeAspect="1"/>
        </xdr:cNvPicPr>
      </xdr:nvPicPr>
      <xdr:blipFill>
        <a:blip r:embed="rId1"/>
        <a:stretch>
          <a:fillRect/>
        </a:stretch>
      </xdr:blipFill>
      <xdr:spPr>
        <a:xfrm>
          <a:off x="8629650" y="47625"/>
          <a:ext cx="666750" cy="6667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647700</xdr:colOff>
      <xdr:row>0</xdr:row>
      <xdr:rowOff>47625</xdr:rowOff>
    </xdr:from>
    <xdr:to>
      <xdr:col>14</xdr:col>
      <xdr:colOff>1314450</xdr:colOff>
      <xdr:row>2</xdr:row>
      <xdr:rowOff>228600</xdr:rowOff>
    </xdr:to>
    <xdr:pic>
      <xdr:nvPicPr>
        <xdr:cNvPr id="1" name="Picture 1"/>
        <xdr:cNvPicPr preferRelativeResize="1">
          <a:picLocks noChangeAspect="1"/>
        </xdr:cNvPicPr>
      </xdr:nvPicPr>
      <xdr:blipFill>
        <a:blip r:embed="rId1"/>
        <a:stretch>
          <a:fillRect/>
        </a:stretch>
      </xdr:blipFill>
      <xdr:spPr>
        <a:xfrm>
          <a:off x="10287000" y="47625"/>
          <a:ext cx="6667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2533650</xdr:colOff>
      <xdr:row>1</xdr:row>
      <xdr:rowOff>19050</xdr:rowOff>
    </xdr:from>
    <xdr:to>
      <xdr:col>1</xdr:col>
      <xdr:colOff>381000</xdr:colOff>
      <xdr:row>4</xdr:row>
      <xdr:rowOff>295275</xdr:rowOff>
    </xdr:to>
    <xdr:pic>
      <xdr:nvPicPr>
        <xdr:cNvPr id="1" name="Picture 1"/>
        <xdr:cNvPicPr preferRelativeResize="1">
          <a:picLocks noChangeAspect="1"/>
        </xdr:cNvPicPr>
      </xdr:nvPicPr>
      <xdr:blipFill>
        <a:blip r:embed="rId1"/>
        <a:stretch>
          <a:fillRect/>
        </a:stretch>
      </xdr:blipFill>
      <xdr:spPr>
        <a:xfrm>
          <a:off x="2533650" y="171450"/>
          <a:ext cx="76200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1171575</xdr:colOff>
      <xdr:row>0</xdr:row>
      <xdr:rowOff>57150</xdr:rowOff>
    </xdr:from>
    <xdr:to>
      <xdr:col>13</xdr:col>
      <xdr:colOff>1838325</xdr:colOff>
      <xdr:row>3</xdr:row>
      <xdr:rowOff>57150</xdr:rowOff>
    </xdr:to>
    <xdr:pic>
      <xdr:nvPicPr>
        <xdr:cNvPr id="1" name="Picture 1"/>
        <xdr:cNvPicPr preferRelativeResize="1">
          <a:picLocks noChangeAspect="1"/>
        </xdr:cNvPicPr>
      </xdr:nvPicPr>
      <xdr:blipFill>
        <a:blip r:embed="rId1"/>
        <a:stretch>
          <a:fillRect/>
        </a:stretch>
      </xdr:blipFill>
      <xdr:spPr>
        <a:xfrm>
          <a:off x="10134600" y="57150"/>
          <a:ext cx="666750" cy="66675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0.0065</cdr:y>
    </cdr:from>
    <cdr:to>
      <cdr:x>0.09275</cdr:x>
      <cdr:y>0.104</cdr:y>
    </cdr:to>
    <cdr:pic>
      <cdr:nvPicPr>
        <cdr:cNvPr id="1" name="Picture 1"/>
        <cdr:cNvPicPr preferRelativeResize="1">
          <a:picLocks noChangeAspect="1"/>
        </cdr:cNvPicPr>
      </cdr:nvPicPr>
      <cdr:blipFill>
        <a:blip r:embed="rId1"/>
        <a:stretch>
          <a:fillRect/>
        </a:stretch>
      </cdr:blipFill>
      <cdr:spPr>
        <a:xfrm>
          <a:off x="47625" y="38100"/>
          <a:ext cx="819150" cy="6000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53550" cy="6162675"/>
    <xdr:graphicFrame>
      <xdr:nvGraphicFramePr>
        <xdr:cNvPr id="1" name="Shape 1025"/>
        <xdr:cNvGraphicFramePr/>
      </xdr:nvGraphicFramePr>
      <xdr:xfrm>
        <a:off x="0" y="0"/>
        <a:ext cx="9353550" cy="6162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238125</xdr:colOff>
      <xdr:row>0</xdr:row>
      <xdr:rowOff>57150</xdr:rowOff>
    </xdr:from>
    <xdr:to>
      <xdr:col>13</xdr:col>
      <xdr:colOff>981075</xdr:colOff>
      <xdr:row>3</xdr:row>
      <xdr:rowOff>142875</xdr:rowOff>
    </xdr:to>
    <xdr:pic>
      <xdr:nvPicPr>
        <xdr:cNvPr id="1" name="Picture 1"/>
        <xdr:cNvPicPr preferRelativeResize="1">
          <a:picLocks noChangeAspect="1"/>
        </xdr:cNvPicPr>
      </xdr:nvPicPr>
      <xdr:blipFill>
        <a:blip r:embed="rId1"/>
        <a:stretch>
          <a:fillRect/>
        </a:stretch>
      </xdr:blipFill>
      <xdr:spPr>
        <a:xfrm>
          <a:off x="9458325" y="57150"/>
          <a:ext cx="74295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1714500</xdr:colOff>
      <xdr:row>0</xdr:row>
      <xdr:rowOff>123825</xdr:rowOff>
    </xdr:from>
    <xdr:to>
      <xdr:col>10</xdr:col>
      <xdr:colOff>2428875</xdr:colOff>
      <xdr:row>2</xdr:row>
      <xdr:rowOff>285750</xdr:rowOff>
    </xdr:to>
    <xdr:pic>
      <xdr:nvPicPr>
        <xdr:cNvPr id="1" name="Picture 1"/>
        <xdr:cNvPicPr preferRelativeResize="1">
          <a:picLocks noChangeAspect="1"/>
        </xdr:cNvPicPr>
      </xdr:nvPicPr>
      <xdr:blipFill>
        <a:blip r:embed="rId1"/>
        <a:stretch>
          <a:fillRect/>
        </a:stretch>
      </xdr:blipFill>
      <xdr:spPr>
        <a:xfrm>
          <a:off x="9429750" y="123825"/>
          <a:ext cx="714375" cy="714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1762125</xdr:colOff>
      <xdr:row>0</xdr:row>
      <xdr:rowOff>161925</xdr:rowOff>
    </xdr:from>
    <xdr:to>
      <xdr:col>10</xdr:col>
      <xdr:colOff>2428875</xdr:colOff>
      <xdr:row>2</xdr:row>
      <xdr:rowOff>314325</xdr:rowOff>
    </xdr:to>
    <xdr:pic>
      <xdr:nvPicPr>
        <xdr:cNvPr id="1" name="Picture 1"/>
        <xdr:cNvPicPr preferRelativeResize="1">
          <a:picLocks noChangeAspect="1"/>
        </xdr:cNvPicPr>
      </xdr:nvPicPr>
      <xdr:blipFill>
        <a:blip r:embed="rId1"/>
        <a:stretch>
          <a:fillRect/>
        </a:stretch>
      </xdr:blipFill>
      <xdr:spPr>
        <a:xfrm>
          <a:off x="9906000" y="161925"/>
          <a:ext cx="66675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1495425</xdr:colOff>
      <xdr:row>0</xdr:row>
      <xdr:rowOff>57150</xdr:rowOff>
    </xdr:from>
    <xdr:to>
      <xdr:col>10</xdr:col>
      <xdr:colOff>2162175</xdr:colOff>
      <xdr:row>2</xdr:row>
      <xdr:rowOff>266700</xdr:rowOff>
    </xdr:to>
    <xdr:pic>
      <xdr:nvPicPr>
        <xdr:cNvPr id="1" name="Picture 1"/>
        <xdr:cNvPicPr preferRelativeResize="1">
          <a:picLocks noChangeAspect="1"/>
        </xdr:cNvPicPr>
      </xdr:nvPicPr>
      <xdr:blipFill>
        <a:blip r:embed="rId1"/>
        <a:stretch>
          <a:fillRect/>
        </a:stretch>
      </xdr:blipFill>
      <xdr:spPr>
        <a:xfrm>
          <a:off x="9467850" y="57150"/>
          <a:ext cx="6667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6"/>
  <sheetViews>
    <sheetView rightToLeft="1" view="pageBreakPreview" zoomScaleSheetLayoutView="100" zoomScalePageLayoutView="0" workbookViewId="0" topLeftCell="A1">
      <selection activeCell="G8" sqref="G8"/>
    </sheetView>
  </sheetViews>
  <sheetFormatPr defaultColWidth="9.140625" defaultRowHeight="12.75"/>
  <cols>
    <col min="1" max="1" width="74.8515625" style="6" customWidth="1"/>
    <col min="2" max="16384" width="9.140625" style="6" customWidth="1"/>
  </cols>
  <sheetData>
    <row r="1" ht="12.75">
      <c r="A1" s="8"/>
    </row>
    <row r="2" ht="66" customHeight="1">
      <c r="A2" s="9"/>
    </row>
    <row r="3" ht="35.25">
      <c r="A3" s="10" t="s">
        <v>46</v>
      </c>
    </row>
    <row r="4" ht="26.25">
      <c r="A4" s="11"/>
    </row>
    <row r="5" ht="20.25">
      <c r="A5" s="12"/>
    </row>
    <row r="6" ht="12.75">
      <c r="A6" s="8"/>
    </row>
    <row r="7" ht="42" customHeight="1">
      <c r="A7" s="8"/>
    </row>
    <row r="8" ht="12.75">
      <c r="A8" s="8"/>
    </row>
    <row r="9" ht="12.75">
      <c r="A9" s="8"/>
    </row>
    <row r="10" ht="12.75">
      <c r="A10" s="8"/>
    </row>
    <row r="25" ht="6.75" customHeight="1"/>
    <row r="26" ht="20.25">
      <c r="A26" s="7"/>
    </row>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19"/>
  <sheetViews>
    <sheetView rightToLeft="1" view="pageBreakPreview" zoomScaleSheetLayoutView="100" zoomScalePageLayoutView="0" workbookViewId="0" topLeftCell="A1">
      <selection activeCell="G8" sqref="G8"/>
    </sheetView>
  </sheetViews>
  <sheetFormatPr defaultColWidth="9.140625" defaultRowHeight="12.75"/>
  <cols>
    <col min="1" max="1" width="20.7109375" style="0" customWidth="1"/>
    <col min="2" max="2" width="10.140625" style="0" customWidth="1"/>
    <col min="3" max="4" width="9.140625" style="0" customWidth="1"/>
    <col min="5" max="11" width="8.57421875" style="0" customWidth="1"/>
    <col min="12" max="13" width="8.7109375" style="0" customWidth="1"/>
    <col min="14" max="14" width="11.57421875" style="0" customWidth="1"/>
    <col min="15" max="15" width="20.7109375" style="0" customWidth="1"/>
  </cols>
  <sheetData>
    <row r="1" spans="1:15" ht="24" customHeight="1">
      <c r="A1" s="174" t="s">
        <v>167</v>
      </c>
      <c r="B1" s="174"/>
      <c r="C1" s="174"/>
      <c r="D1" s="174"/>
      <c r="E1" s="174"/>
      <c r="F1" s="174"/>
      <c r="G1" s="174"/>
      <c r="H1" s="174"/>
      <c r="I1" s="174"/>
      <c r="J1" s="174"/>
      <c r="K1" s="174"/>
      <c r="L1" s="174"/>
      <c r="M1" s="174"/>
      <c r="N1" s="174"/>
      <c r="O1" s="174"/>
    </row>
    <row r="2" spans="1:15" ht="14.25" customHeight="1">
      <c r="A2" s="173">
        <v>2020</v>
      </c>
      <c r="B2" s="173"/>
      <c r="C2" s="173"/>
      <c r="D2" s="173"/>
      <c r="E2" s="173"/>
      <c r="F2" s="173"/>
      <c r="G2" s="173"/>
      <c r="H2" s="173"/>
      <c r="I2" s="173"/>
      <c r="J2" s="173"/>
      <c r="K2" s="173"/>
      <c r="L2" s="173"/>
      <c r="M2" s="173"/>
      <c r="N2" s="173"/>
      <c r="O2" s="173"/>
    </row>
    <row r="3" spans="1:15" ht="38.25" customHeight="1">
      <c r="A3" s="166" t="s">
        <v>174</v>
      </c>
      <c r="B3" s="220"/>
      <c r="C3" s="220"/>
      <c r="D3" s="220"/>
      <c r="E3" s="220"/>
      <c r="F3" s="220"/>
      <c r="G3" s="220"/>
      <c r="H3" s="220"/>
      <c r="I3" s="220"/>
      <c r="J3" s="220"/>
      <c r="K3" s="220"/>
      <c r="L3" s="220"/>
      <c r="M3" s="220"/>
      <c r="N3" s="220"/>
      <c r="O3" s="220"/>
    </row>
    <row r="4" spans="1:15" ht="15.75">
      <c r="A4" s="166">
        <v>2020</v>
      </c>
      <c r="B4" s="166"/>
      <c r="C4" s="166"/>
      <c r="D4" s="166"/>
      <c r="E4" s="166"/>
      <c r="F4" s="166"/>
      <c r="G4" s="166"/>
      <c r="H4" s="166"/>
      <c r="I4" s="166"/>
      <c r="J4" s="166"/>
      <c r="K4" s="166"/>
      <c r="L4" s="166"/>
      <c r="M4" s="166"/>
      <c r="N4" s="166"/>
      <c r="O4" s="166"/>
    </row>
    <row r="5" spans="1:15" s="5" customFormat="1" ht="16.5" customHeight="1">
      <c r="A5" s="46" t="s">
        <v>63</v>
      </c>
      <c r="B5" s="37"/>
      <c r="C5" s="37"/>
      <c r="D5" s="37"/>
      <c r="E5" s="37"/>
      <c r="F5" s="37"/>
      <c r="G5" s="37"/>
      <c r="H5" s="37"/>
      <c r="I5" s="37"/>
      <c r="J5" s="37"/>
      <c r="K5" s="37"/>
      <c r="L5" s="47"/>
      <c r="M5" s="47"/>
      <c r="N5" s="48"/>
      <c r="O5" s="49" t="s">
        <v>64</v>
      </c>
    </row>
    <row r="6" spans="1:15" ht="33" customHeight="1" thickBot="1">
      <c r="A6" s="176" t="s">
        <v>124</v>
      </c>
      <c r="B6" s="222" t="s">
        <v>27</v>
      </c>
      <c r="C6" s="228" t="s">
        <v>139</v>
      </c>
      <c r="D6" s="229"/>
      <c r="E6" s="229"/>
      <c r="F6" s="229"/>
      <c r="G6" s="229"/>
      <c r="H6" s="229"/>
      <c r="I6" s="229"/>
      <c r="J6" s="229"/>
      <c r="K6" s="229"/>
      <c r="L6" s="229"/>
      <c r="M6" s="230"/>
      <c r="N6" s="163" t="s">
        <v>24</v>
      </c>
      <c r="O6" s="170" t="s">
        <v>129</v>
      </c>
    </row>
    <row r="7" spans="1:15" ht="38.25" customHeight="1" thickBot="1">
      <c r="A7" s="221"/>
      <c r="B7" s="223"/>
      <c r="C7" s="205" t="s">
        <v>136</v>
      </c>
      <c r="D7" s="205"/>
      <c r="E7" s="205" t="s">
        <v>135</v>
      </c>
      <c r="F7" s="205"/>
      <c r="G7" s="205" t="s">
        <v>134</v>
      </c>
      <c r="H7" s="205"/>
      <c r="I7" s="206" t="s">
        <v>132</v>
      </c>
      <c r="J7" s="206"/>
      <c r="K7" s="183" t="s">
        <v>133</v>
      </c>
      <c r="L7" s="184"/>
      <c r="M7" s="185"/>
      <c r="N7" s="211"/>
      <c r="O7" s="194"/>
    </row>
    <row r="8" spans="1:15" ht="30" customHeight="1">
      <c r="A8" s="178"/>
      <c r="B8" s="224"/>
      <c r="C8" s="74" t="s">
        <v>100</v>
      </c>
      <c r="D8" s="74" t="s">
        <v>99</v>
      </c>
      <c r="E8" s="74" t="s">
        <v>100</v>
      </c>
      <c r="F8" s="74" t="s">
        <v>99</v>
      </c>
      <c r="G8" s="74" t="s">
        <v>100</v>
      </c>
      <c r="H8" s="74" t="s">
        <v>99</v>
      </c>
      <c r="I8" s="74" t="s">
        <v>100</v>
      </c>
      <c r="J8" s="74" t="s">
        <v>99</v>
      </c>
      <c r="K8" s="74" t="s">
        <v>100</v>
      </c>
      <c r="L8" s="74" t="s">
        <v>99</v>
      </c>
      <c r="M8" s="74" t="s">
        <v>104</v>
      </c>
      <c r="N8" s="165"/>
      <c r="O8" s="172"/>
    </row>
    <row r="9" spans="1:15" ht="21.75" customHeight="1" thickBot="1">
      <c r="A9" s="207" t="s">
        <v>43</v>
      </c>
      <c r="B9" s="135" t="s">
        <v>125</v>
      </c>
      <c r="C9" s="23">
        <v>34</v>
      </c>
      <c r="D9" s="23">
        <v>36</v>
      </c>
      <c r="E9" s="23">
        <v>0</v>
      </c>
      <c r="F9" s="23">
        <v>0</v>
      </c>
      <c r="G9" s="23">
        <v>0</v>
      </c>
      <c r="H9" s="23">
        <v>0</v>
      </c>
      <c r="I9" s="23">
        <v>0</v>
      </c>
      <c r="J9" s="23">
        <v>0</v>
      </c>
      <c r="K9" s="24">
        <f>SUM(C9+E9)</f>
        <v>34</v>
      </c>
      <c r="L9" s="24">
        <f>SUM(D9+F9)</f>
        <v>36</v>
      </c>
      <c r="M9" s="24">
        <f>K9+L9</f>
        <v>70</v>
      </c>
      <c r="N9" s="141" t="s">
        <v>127</v>
      </c>
      <c r="O9" s="215" t="s">
        <v>18</v>
      </c>
    </row>
    <row r="10" spans="1:15" ht="21.75" customHeight="1" thickBot="1">
      <c r="A10" s="208"/>
      <c r="B10" s="134" t="s">
        <v>126</v>
      </c>
      <c r="C10" s="50">
        <v>29</v>
      </c>
      <c r="D10" s="50">
        <v>38</v>
      </c>
      <c r="E10" s="23">
        <v>12</v>
      </c>
      <c r="F10" s="23">
        <v>7</v>
      </c>
      <c r="G10" s="23">
        <v>0</v>
      </c>
      <c r="H10" s="23">
        <v>0</v>
      </c>
      <c r="I10" s="23">
        <v>0</v>
      </c>
      <c r="J10" s="23">
        <v>0</v>
      </c>
      <c r="K10" s="24">
        <f>SUM(C10+E10)</f>
        <v>41</v>
      </c>
      <c r="L10" s="24">
        <f>SUM(D10+F10)</f>
        <v>45</v>
      </c>
      <c r="M10" s="24">
        <f aca="true" t="shared" si="0" ref="M10:M16">K10+L10</f>
        <v>86</v>
      </c>
      <c r="N10" s="142" t="s">
        <v>128</v>
      </c>
      <c r="O10" s="203"/>
    </row>
    <row r="11" spans="1:15" ht="21.75" customHeight="1" thickBot="1">
      <c r="A11" s="216" t="s">
        <v>42</v>
      </c>
      <c r="B11" s="136" t="s">
        <v>125</v>
      </c>
      <c r="C11" s="27">
        <v>4</v>
      </c>
      <c r="D11" s="27">
        <v>1</v>
      </c>
      <c r="E11" s="27">
        <v>26</v>
      </c>
      <c r="F11" s="27">
        <v>33</v>
      </c>
      <c r="G11" s="27">
        <v>6</v>
      </c>
      <c r="H11" s="27">
        <v>13</v>
      </c>
      <c r="I11" s="27">
        <v>0</v>
      </c>
      <c r="J11" s="27">
        <v>0</v>
      </c>
      <c r="K11" s="28">
        <f aca="true" t="shared" si="1" ref="K11:K19">SUM(C11+E11+G11+I11)</f>
        <v>36</v>
      </c>
      <c r="L11" s="28">
        <f aca="true" t="shared" si="2" ref="L11:L19">SUM(D11+F11+H11+J11)</f>
        <v>47</v>
      </c>
      <c r="M11" s="28">
        <f t="shared" si="0"/>
        <v>83</v>
      </c>
      <c r="N11" s="143" t="s">
        <v>127</v>
      </c>
      <c r="O11" s="200" t="s">
        <v>35</v>
      </c>
    </row>
    <row r="12" spans="1:15" ht="21.75" customHeight="1" thickBot="1">
      <c r="A12" s="219"/>
      <c r="B12" s="136" t="s">
        <v>126</v>
      </c>
      <c r="C12" s="27">
        <v>16</v>
      </c>
      <c r="D12" s="27">
        <v>5</v>
      </c>
      <c r="E12" s="27">
        <v>249</v>
      </c>
      <c r="F12" s="27">
        <v>186</v>
      </c>
      <c r="G12" s="27">
        <v>41</v>
      </c>
      <c r="H12" s="27">
        <v>42</v>
      </c>
      <c r="I12" s="27">
        <v>0</v>
      </c>
      <c r="J12" s="27">
        <v>1</v>
      </c>
      <c r="K12" s="28">
        <f t="shared" si="1"/>
        <v>306</v>
      </c>
      <c r="L12" s="28">
        <f t="shared" si="2"/>
        <v>234</v>
      </c>
      <c r="M12" s="28">
        <f t="shared" si="0"/>
        <v>540</v>
      </c>
      <c r="N12" s="143" t="s">
        <v>128</v>
      </c>
      <c r="O12" s="201"/>
    </row>
    <row r="13" spans="1:15" ht="21.75" customHeight="1" thickBot="1">
      <c r="A13" s="218" t="s">
        <v>36</v>
      </c>
      <c r="B13" s="134" t="s">
        <v>125</v>
      </c>
      <c r="C13" s="50">
        <v>3</v>
      </c>
      <c r="D13" s="50">
        <v>3</v>
      </c>
      <c r="E13" s="50">
        <v>25</v>
      </c>
      <c r="F13" s="50">
        <v>26</v>
      </c>
      <c r="G13" s="50">
        <v>39</v>
      </c>
      <c r="H13" s="50">
        <v>44</v>
      </c>
      <c r="I13" s="50">
        <v>13</v>
      </c>
      <c r="J13" s="50">
        <v>21</v>
      </c>
      <c r="K13" s="24">
        <f t="shared" si="1"/>
        <v>80</v>
      </c>
      <c r="L13" s="24">
        <f t="shared" si="2"/>
        <v>94</v>
      </c>
      <c r="M13" s="24">
        <f t="shared" si="0"/>
        <v>174</v>
      </c>
      <c r="N13" s="142" t="s">
        <v>127</v>
      </c>
      <c r="O13" s="202" t="s">
        <v>36</v>
      </c>
    </row>
    <row r="14" spans="1:15" ht="21.75" customHeight="1" thickBot="1">
      <c r="A14" s="208"/>
      <c r="B14" s="134" t="s">
        <v>126</v>
      </c>
      <c r="C14" s="50">
        <v>14</v>
      </c>
      <c r="D14" s="50">
        <v>3</v>
      </c>
      <c r="E14" s="50">
        <v>172</v>
      </c>
      <c r="F14" s="50">
        <v>97</v>
      </c>
      <c r="G14" s="50">
        <v>192</v>
      </c>
      <c r="H14" s="50">
        <v>77</v>
      </c>
      <c r="I14" s="50">
        <v>3</v>
      </c>
      <c r="J14" s="50">
        <v>1</v>
      </c>
      <c r="K14" s="24">
        <f t="shared" si="1"/>
        <v>381</v>
      </c>
      <c r="L14" s="24">
        <f t="shared" si="2"/>
        <v>178</v>
      </c>
      <c r="M14" s="24">
        <f t="shared" si="0"/>
        <v>559</v>
      </c>
      <c r="N14" s="142" t="s">
        <v>128</v>
      </c>
      <c r="O14" s="203"/>
    </row>
    <row r="15" spans="1:15" ht="21.75" customHeight="1" thickBot="1">
      <c r="A15" s="216" t="s">
        <v>49</v>
      </c>
      <c r="B15" s="136" t="s">
        <v>125</v>
      </c>
      <c r="C15" s="27">
        <v>0</v>
      </c>
      <c r="D15" s="27">
        <v>0</v>
      </c>
      <c r="E15" s="27">
        <v>4</v>
      </c>
      <c r="F15" s="27">
        <v>8</v>
      </c>
      <c r="G15" s="27">
        <v>4</v>
      </c>
      <c r="H15" s="27">
        <v>4</v>
      </c>
      <c r="I15" s="27">
        <v>29</v>
      </c>
      <c r="J15" s="27">
        <v>27</v>
      </c>
      <c r="K15" s="28">
        <f t="shared" si="1"/>
        <v>37</v>
      </c>
      <c r="L15" s="28">
        <f t="shared" si="2"/>
        <v>39</v>
      </c>
      <c r="M15" s="28">
        <f t="shared" si="0"/>
        <v>76</v>
      </c>
      <c r="N15" s="143" t="s">
        <v>127</v>
      </c>
      <c r="O15" s="200" t="s">
        <v>49</v>
      </c>
    </row>
    <row r="16" spans="1:15" ht="21.75" customHeight="1">
      <c r="A16" s="217"/>
      <c r="B16" s="137" t="s">
        <v>126</v>
      </c>
      <c r="C16" s="31">
        <v>3</v>
      </c>
      <c r="D16" s="31">
        <v>1</v>
      </c>
      <c r="E16" s="31">
        <v>21</v>
      </c>
      <c r="F16" s="31">
        <v>51</v>
      </c>
      <c r="G16" s="31">
        <v>50</v>
      </c>
      <c r="H16" s="31">
        <v>52</v>
      </c>
      <c r="I16" s="31">
        <v>3</v>
      </c>
      <c r="J16" s="31">
        <v>20</v>
      </c>
      <c r="K16" s="32">
        <f t="shared" si="1"/>
        <v>77</v>
      </c>
      <c r="L16" s="32">
        <f t="shared" si="2"/>
        <v>124</v>
      </c>
      <c r="M16" s="32">
        <f t="shared" si="0"/>
        <v>201</v>
      </c>
      <c r="N16" s="144" t="s">
        <v>128</v>
      </c>
      <c r="O16" s="204"/>
    </row>
    <row r="17" spans="1:15" ht="21.75" customHeight="1" thickBot="1">
      <c r="A17" s="207" t="s">
        <v>19</v>
      </c>
      <c r="B17" s="138" t="s">
        <v>125</v>
      </c>
      <c r="C17" s="95">
        <f aca="true" t="shared" si="3" ref="C17:F18">SUM(C9+C11+C13+C15)</f>
        <v>41</v>
      </c>
      <c r="D17" s="95">
        <f t="shared" si="3"/>
        <v>40</v>
      </c>
      <c r="E17" s="95">
        <f t="shared" si="3"/>
        <v>55</v>
      </c>
      <c r="F17" s="95">
        <f t="shared" si="3"/>
        <v>67</v>
      </c>
      <c r="G17" s="95">
        <f aca="true" t="shared" si="4" ref="G17:J18">SUM(G11+G13+G15)</f>
        <v>49</v>
      </c>
      <c r="H17" s="95">
        <f>SUM(H11+H13+H15)</f>
        <v>61</v>
      </c>
      <c r="I17" s="95">
        <f t="shared" si="4"/>
        <v>42</v>
      </c>
      <c r="J17" s="95">
        <f t="shared" si="4"/>
        <v>48</v>
      </c>
      <c r="K17" s="102">
        <f t="shared" si="1"/>
        <v>187</v>
      </c>
      <c r="L17" s="102">
        <f t="shared" si="2"/>
        <v>216</v>
      </c>
      <c r="M17" s="102">
        <f>M9+M11+M13+M15</f>
        <v>403</v>
      </c>
      <c r="N17" s="145" t="s">
        <v>127</v>
      </c>
      <c r="O17" s="212" t="s">
        <v>12</v>
      </c>
    </row>
    <row r="18" spans="1:15" ht="21.75" customHeight="1" thickBot="1">
      <c r="A18" s="209"/>
      <c r="B18" s="139" t="s">
        <v>126</v>
      </c>
      <c r="C18" s="95">
        <f t="shared" si="3"/>
        <v>62</v>
      </c>
      <c r="D18" s="95">
        <f t="shared" si="3"/>
        <v>47</v>
      </c>
      <c r="E18" s="95">
        <f t="shared" si="3"/>
        <v>454</v>
      </c>
      <c r="F18" s="95">
        <f t="shared" si="3"/>
        <v>341</v>
      </c>
      <c r="G18" s="95">
        <f t="shared" si="4"/>
        <v>283</v>
      </c>
      <c r="H18" s="95">
        <f t="shared" si="4"/>
        <v>171</v>
      </c>
      <c r="I18" s="95">
        <f t="shared" si="4"/>
        <v>6</v>
      </c>
      <c r="J18" s="95">
        <f t="shared" si="4"/>
        <v>22</v>
      </c>
      <c r="K18" s="24">
        <f t="shared" si="1"/>
        <v>805</v>
      </c>
      <c r="L18" s="24">
        <f t="shared" si="2"/>
        <v>581</v>
      </c>
      <c r="M18" s="102">
        <f>M10+M12+M14+M16</f>
        <v>1386</v>
      </c>
      <c r="N18" s="146" t="s">
        <v>128</v>
      </c>
      <c r="O18" s="213"/>
    </row>
    <row r="19" spans="1:15" ht="21.75" customHeight="1">
      <c r="A19" s="210"/>
      <c r="B19" s="140" t="s">
        <v>19</v>
      </c>
      <c r="C19" s="96">
        <f>C17+C18</f>
        <v>103</v>
      </c>
      <c r="D19" s="96">
        <f aca="true" t="shared" si="5" ref="D19:J19">D17+D18</f>
        <v>87</v>
      </c>
      <c r="E19" s="96">
        <f t="shared" si="5"/>
        <v>509</v>
      </c>
      <c r="F19" s="96">
        <f t="shared" si="5"/>
        <v>408</v>
      </c>
      <c r="G19" s="96">
        <f t="shared" si="5"/>
        <v>332</v>
      </c>
      <c r="H19" s="96">
        <f t="shared" si="5"/>
        <v>232</v>
      </c>
      <c r="I19" s="96">
        <f t="shared" si="5"/>
        <v>48</v>
      </c>
      <c r="J19" s="96">
        <f t="shared" si="5"/>
        <v>70</v>
      </c>
      <c r="K19" s="103">
        <f t="shared" si="1"/>
        <v>992</v>
      </c>
      <c r="L19" s="103">
        <f t="shared" si="2"/>
        <v>797</v>
      </c>
      <c r="M19" s="103">
        <f>M17+M18</f>
        <v>1789</v>
      </c>
      <c r="N19" s="147" t="s">
        <v>12</v>
      </c>
      <c r="O19" s="214"/>
    </row>
  </sheetData>
  <sheetProtection/>
  <mergeCells count="24">
    <mergeCell ref="A17:A19"/>
    <mergeCell ref="O17:O19"/>
    <mergeCell ref="A11:A12"/>
    <mergeCell ref="O11:O12"/>
    <mergeCell ref="A13:A14"/>
    <mergeCell ref="O13:O14"/>
    <mergeCell ref="A15:A16"/>
    <mergeCell ref="O15:O16"/>
    <mergeCell ref="G7:H7"/>
    <mergeCell ref="I7:J7"/>
    <mergeCell ref="A9:A10"/>
    <mergeCell ref="K7:M7"/>
    <mergeCell ref="C6:M6"/>
    <mergeCell ref="O9:O10"/>
    <mergeCell ref="A2:O2"/>
    <mergeCell ref="A1:O1"/>
    <mergeCell ref="A3:O3"/>
    <mergeCell ref="A4:O4"/>
    <mergeCell ref="A6:A8"/>
    <mergeCell ref="B6:B8"/>
    <mergeCell ref="N6:N8"/>
    <mergeCell ref="O6:O8"/>
    <mergeCell ref="C7:D7"/>
    <mergeCell ref="E7:F7"/>
  </mergeCells>
  <printOptions horizontalCentered="1" verticalCentered="1"/>
  <pageMargins left="0" right="0" top="0" bottom="0" header="0" footer="0"/>
  <pageSetup horizontalDpi="600" verticalDpi="600" orientation="landscape" paperSize="9" scale="93" r:id="rId2"/>
  <drawing r:id="rId1"/>
</worksheet>
</file>

<file path=xl/worksheets/sheet11.xml><?xml version="1.0" encoding="utf-8"?>
<worksheet xmlns="http://schemas.openxmlformats.org/spreadsheetml/2006/main" xmlns:r="http://schemas.openxmlformats.org/officeDocument/2006/relationships">
  <dimension ref="A1:N33"/>
  <sheetViews>
    <sheetView rightToLeft="1" view="pageBreakPreview" zoomScaleSheetLayoutView="100" zoomScalePageLayoutView="0" workbookViewId="0" topLeftCell="A1">
      <selection activeCell="G8" sqref="G8"/>
    </sheetView>
  </sheetViews>
  <sheetFormatPr defaultColWidth="9.140625" defaultRowHeight="12.75"/>
  <cols>
    <col min="1" max="1" width="19.7109375" style="0" customWidth="1"/>
    <col min="2" max="2" width="10.140625" style="0" customWidth="1"/>
    <col min="5" max="5" width="10.28125" style="0" bestFit="1" customWidth="1"/>
    <col min="12" max="12" width="11.57421875" style="0" customWidth="1"/>
    <col min="13" max="13" width="19.7109375" style="0" customWidth="1"/>
  </cols>
  <sheetData>
    <row r="1" spans="1:13" ht="18">
      <c r="A1" s="174" t="s">
        <v>193</v>
      </c>
      <c r="B1" s="174"/>
      <c r="C1" s="174"/>
      <c r="D1" s="174"/>
      <c r="E1" s="174"/>
      <c r="F1" s="174"/>
      <c r="G1" s="174"/>
      <c r="H1" s="174"/>
      <c r="I1" s="174"/>
      <c r="J1" s="174"/>
      <c r="K1" s="174"/>
      <c r="L1" s="174"/>
      <c r="M1" s="174"/>
    </row>
    <row r="2" spans="1:14" ht="18">
      <c r="A2" s="173">
        <v>2020</v>
      </c>
      <c r="B2" s="173"/>
      <c r="C2" s="173"/>
      <c r="D2" s="173"/>
      <c r="E2" s="173"/>
      <c r="F2" s="173"/>
      <c r="G2" s="173"/>
      <c r="H2" s="173"/>
      <c r="I2" s="173"/>
      <c r="J2" s="173"/>
      <c r="K2" s="173"/>
      <c r="L2" s="173"/>
      <c r="M2" s="173"/>
      <c r="N2" s="62"/>
    </row>
    <row r="3" spans="1:13" ht="35.25" customHeight="1">
      <c r="A3" s="166" t="s">
        <v>162</v>
      </c>
      <c r="B3" s="220"/>
      <c r="C3" s="220"/>
      <c r="D3" s="220"/>
      <c r="E3" s="220"/>
      <c r="F3" s="220"/>
      <c r="G3" s="220"/>
      <c r="H3" s="220"/>
      <c r="I3" s="220"/>
      <c r="J3" s="220"/>
      <c r="K3" s="220"/>
      <c r="L3" s="220"/>
      <c r="M3" s="220"/>
    </row>
    <row r="4" spans="1:13" ht="15.75">
      <c r="A4" s="166">
        <v>2020</v>
      </c>
      <c r="B4" s="166"/>
      <c r="C4" s="166"/>
      <c r="D4" s="166"/>
      <c r="E4" s="166"/>
      <c r="F4" s="166"/>
      <c r="G4" s="166"/>
      <c r="H4" s="166"/>
      <c r="I4" s="166"/>
      <c r="J4" s="166"/>
      <c r="K4" s="166"/>
      <c r="L4" s="166"/>
      <c r="M4" s="166"/>
    </row>
    <row r="5" spans="1:13" ht="18.75" customHeight="1">
      <c r="A5" s="51" t="s">
        <v>65</v>
      </c>
      <c r="B5" s="52"/>
      <c r="C5" s="52"/>
      <c r="D5" s="52"/>
      <c r="E5" s="52"/>
      <c r="F5" s="52"/>
      <c r="G5" s="52"/>
      <c r="H5" s="52"/>
      <c r="I5" s="52"/>
      <c r="J5" s="52"/>
      <c r="K5" s="45"/>
      <c r="L5" s="53"/>
      <c r="M5" s="35" t="s">
        <v>66</v>
      </c>
    </row>
    <row r="6" spans="1:13" ht="32.25" customHeight="1" thickBot="1">
      <c r="A6" s="176" t="s">
        <v>1</v>
      </c>
      <c r="B6" s="222" t="s">
        <v>27</v>
      </c>
      <c r="C6" s="198" t="s">
        <v>140</v>
      </c>
      <c r="D6" s="198"/>
      <c r="E6" s="198"/>
      <c r="F6" s="198"/>
      <c r="G6" s="198"/>
      <c r="H6" s="198"/>
      <c r="I6" s="198"/>
      <c r="J6" s="198"/>
      <c r="K6" s="198"/>
      <c r="L6" s="163" t="s">
        <v>24</v>
      </c>
      <c r="M6" s="170" t="s">
        <v>7</v>
      </c>
    </row>
    <row r="7" spans="1:13" ht="31.5" customHeight="1" thickBot="1">
      <c r="A7" s="221"/>
      <c r="B7" s="223"/>
      <c r="C7" s="206" t="s">
        <v>141</v>
      </c>
      <c r="D7" s="206"/>
      <c r="E7" s="206"/>
      <c r="F7" s="206" t="s">
        <v>142</v>
      </c>
      <c r="G7" s="206"/>
      <c r="H7" s="206"/>
      <c r="I7" s="206" t="s">
        <v>133</v>
      </c>
      <c r="J7" s="206"/>
      <c r="K7" s="206"/>
      <c r="L7" s="211"/>
      <c r="M7" s="194"/>
    </row>
    <row r="8" spans="1:13" ht="28.5" customHeight="1">
      <c r="A8" s="178"/>
      <c r="B8" s="224"/>
      <c r="C8" s="74" t="s">
        <v>100</v>
      </c>
      <c r="D8" s="74" t="s">
        <v>99</v>
      </c>
      <c r="E8" s="73" t="s">
        <v>104</v>
      </c>
      <c r="F8" s="74" t="s">
        <v>100</v>
      </c>
      <c r="G8" s="74" t="s">
        <v>99</v>
      </c>
      <c r="H8" s="73" t="s">
        <v>104</v>
      </c>
      <c r="I8" s="74" t="s">
        <v>100</v>
      </c>
      <c r="J8" s="74" t="s">
        <v>99</v>
      </c>
      <c r="K8" s="73" t="s">
        <v>104</v>
      </c>
      <c r="L8" s="165"/>
      <c r="M8" s="172"/>
    </row>
    <row r="9" spans="1:13" ht="23.25" customHeight="1" thickBot="1">
      <c r="A9" s="207" t="s">
        <v>56</v>
      </c>
      <c r="B9" s="135" t="s">
        <v>125</v>
      </c>
      <c r="C9" s="23">
        <v>218</v>
      </c>
      <c r="D9" s="23">
        <v>419</v>
      </c>
      <c r="E9" s="24">
        <f aca="true" t="shared" si="0" ref="E9:E14">C9+D9</f>
        <v>637</v>
      </c>
      <c r="F9" s="23">
        <v>72</v>
      </c>
      <c r="G9" s="23">
        <v>94</v>
      </c>
      <c r="H9" s="24">
        <f aca="true" t="shared" si="1" ref="H9:H14">F9+G9</f>
        <v>166</v>
      </c>
      <c r="I9" s="24">
        <f aca="true" t="shared" si="2" ref="I9:I14">SUM(C9+F9)</f>
        <v>290</v>
      </c>
      <c r="J9" s="24">
        <f aca="true" t="shared" si="3" ref="J9:J14">SUM(D9+G9)</f>
        <v>513</v>
      </c>
      <c r="K9" s="24">
        <f aca="true" t="shared" si="4" ref="K9:K14">SUM(I9:J9)</f>
        <v>803</v>
      </c>
      <c r="L9" s="141" t="s">
        <v>127</v>
      </c>
      <c r="M9" s="212" t="s">
        <v>21</v>
      </c>
    </row>
    <row r="10" spans="1:13" ht="23.25" customHeight="1" thickBot="1">
      <c r="A10" s="208"/>
      <c r="B10" s="134" t="s">
        <v>126</v>
      </c>
      <c r="C10" s="50">
        <v>1450</v>
      </c>
      <c r="D10" s="50">
        <v>758</v>
      </c>
      <c r="E10" s="24">
        <f t="shared" si="0"/>
        <v>2208</v>
      </c>
      <c r="F10" s="50">
        <v>246</v>
      </c>
      <c r="G10" s="50">
        <v>239</v>
      </c>
      <c r="H10" s="24">
        <f t="shared" si="1"/>
        <v>485</v>
      </c>
      <c r="I10" s="24">
        <f t="shared" si="2"/>
        <v>1696</v>
      </c>
      <c r="J10" s="24">
        <f t="shared" si="3"/>
        <v>997</v>
      </c>
      <c r="K10" s="24">
        <f t="shared" si="4"/>
        <v>2693</v>
      </c>
      <c r="L10" s="142" t="s">
        <v>128</v>
      </c>
      <c r="M10" s="241"/>
    </row>
    <row r="11" spans="1:13" ht="23.25" customHeight="1" thickBot="1">
      <c r="A11" s="216" t="s">
        <v>45</v>
      </c>
      <c r="B11" s="136" t="s">
        <v>125</v>
      </c>
      <c r="C11" s="27">
        <v>41</v>
      </c>
      <c r="D11" s="27">
        <v>42</v>
      </c>
      <c r="E11" s="28">
        <f t="shared" si="0"/>
        <v>83</v>
      </c>
      <c r="F11" s="27">
        <v>21</v>
      </c>
      <c r="G11" s="27">
        <v>23</v>
      </c>
      <c r="H11" s="28">
        <f t="shared" si="1"/>
        <v>44</v>
      </c>
      <c r="I11" s="28">
        <f t="shared" si="2"/>
        <v>62</v>
      </c>
      <c r="J11" s="28">
        <f t="shared" si="3"/>
        <v>65</v>
      </c>
      <c r="K11" s="28">
        <f t="shared" si="4"/>
        <v>127</v>
      </c>
      <c r="L11" s="143" t="s">
        <v>127</v>
      </c>
      <c r="M11" s="238" t="s">
        <v>22</v>
      </c>
    </row>
    <row r="12" spans="1:13" ht="23.25" customHeight="1" thickBot="1">
      <c r="A12" s="219"/>
      <c r="B12" s="136" t="s">
        <v>126</v>
      </c>
      <c r="C12" s="27">
        <v>303</v>
      </c>
      <c r="D12" s="27">
        <v>163</v>
      </c>
      <c r="E12" s="28">
        <f t="shared" si="0"/>
        <v>466</v>
      </c>
      <c r="F12" s="27">
        <v>421</v>
      </c>
      <c r="G12" s="27">
        <v>236</v>
      </c>
      <c r="H12" s="28">
        <f t="shared" si="1"/>
        <v>657</v>
      </c>
      <c r="I12" s="28">
        <f t="shared" si="2"/>
        <v>724</v>
      </c>
      <c r="J12" s="28">
        <f t="shared" si="3"/>
        <v>399</v>
      </c>
      <c r="K12" s="28">
        <f t="shared" si="4"/>
        <v>1123</v>
      </c>
      <c r="L12" s="143" t="s">
        <v>128</v>
      </c>
      <c r="M12" s="239"/>
    </row>
    <row r="13" spans="1:13" ht="23.25" customHeight="1" thickBot="1">
      <c r="A13" s="218" t="s">
        <v>20</v>
      </c>
      <c r="B13" s="134" t="s">
        <v>125</v>
      </c>
      <c r="C13" s="23">
        <v>115</v>
      </c>
      <c r="D13" s="23">
        <v>73</v>
      </c>
      <c r="E13" s="24">
        <f t="shared" si="0"/>
        <v>188</v>
      </c>
      <c r="F13" s="23">
        <v>94</v>
      </c>
      <c r="G13" s="23">
        <v>99</v>
      </c>
      <c r="H13" s="24">
        <f t="shared" si="1"/>
        <v>193</v>
      </c>
      <c r="I13" s="24">
        <f t="shared" si="2"/>
        <v>209</v>
      </c>
      <c r="J13" s="24">
        <f t="shared" si="3"/>
        <v>172</v>
      </c>
      <c r="K13" s="24">
        <f t="shared" si="4"/>
        <v>381</v>
      </c>
      <c r="L13" s="142" t="s">
        <v>127</v>
      </c>
      <c r="M13" s="240" t="s">
        <v>23</v>
      </c>
    </row>
    <row r="14" spans="1:13" ht="23.25" customHeight="1">
      <c r="A14" s="209"/>
      <c r="B14" s="148" t="s">
        <v>126</v>
      </c>
      <c r="C14" s="107">
        <v>158</v>
      </c>
      <c r="D14" s="107">
        <v>119</v>
      </c>
      <c r="E14" s="87">
        <f t="shared" si="0"/>
        <v>277</v>
      </c>
      <c r="F14" s="107">
        <v>138</v>
      </c>
      <c r="G14" s="107">
        <v>106</v>
      </c>
      <c r="H14" s="87">
        <f t="shared" si="1"/>
        <v>244</v>
      </c>
      <c r="I14" s="87">
        <f t="shared" si="2"/>
        <v>296</v>
      </c>
      <c r="J14" s="87">
        <f t="shared" si="3"/>
        <v>225</v>
      </c>
      <c r="K14" s="87">
        <f t="shared" si="4"/>
        <v>521</v>
      </c>
      <c r="L14" s="152" t="s">
        <v>128</v>
      </c>
      <c r="M14" s="213"/>
    </row>
    <row r="15" spans="1:13" ht="23.25" customHeight="1" thickBot="1">
      <c r="A15" s="236" t="s">
        <v>19</v>
      </c>
      <c r="B15" s="149" t="s">
        <v>125</v>
      </c>
      <c r="C15" s="106">
        <f>SUM(C9+C11+C13)</f>
        <v>374</v>
      </c>
      <c r="D15" s="106">
        <f aca="true" t="shared" si="5" ref="D15:K15">SUM(D9+D11+D13)</f>
        <v>534</v>
      </c>
      <c r="E15" s="56">
        <f t="shared" si="5"/>
        <v>908</v>
      </c>
      <c r="F15" s="106">
        <f t="shared" si="5"/>
        <v>187</v>
      </c>
      <c r="G15" s="106">
        <f t="shared" si="5"/>
        <v>216</v>
      </c>
      <c r="H15" s="56">
        <f t="shared" si="5"/>
        <v>403</v>
      </c>
      <c r="I15" s="56">
        <f t="shared" si="5"/>
        <v>561</v>
      </c>
      <c r="J15" s="56">
        <f t="shared" si="5"/>
        <v>750</v>
      </c>
      <c r="K15" s="56">
        <f t="shared" si="5"/>
        <v>1311</v>
      </c>
      <c r="L15" s="153" t="s">
        <v>127</v>
      </c>
      <c r="M15" s="233" t="s">
        <v>12</v>
      </c>
    </row>
    <row r="16" spans="1:13" ht="23.25" customHeight="1" thickBot="1">
      <c r="A16" s="217"/>
      <c r="B16" s="150" t="s">
        <v>126</v>
      </c>
      <c r="C16" s="28">
        <f>SUM(C10+C12+C14)</f>
        <v>1911</v>
      </c>
      <c r="D16" s="28">
        <f aca="true" t="shared" si="6" ref="D16:K16">SUM(D10+D12+D14)</f>
        <v>1040</v>
      </c>
      <c r="E16" s="28">
        <f t="shared" si="6"/>
        <v>2951</v>
      </c>
      <c r="F16" s="28">
        <f t="shared" si="6"/>
        <v>805</v>
      </c>
      <c r="G16" s="28">
        <f t="shared" si="6"/>
        <v>581</v>
      </c>
      <c r="H16" s="28">
        <f t="shared" si="6"/>
        <v>1386</v>
      </c>
      <c r="I16" s="28">
        <f t="shared" si="6"/>
        <v>2716</v>
      </c>
      <c r="J16" s="28">
        <f t="shared" si="6"/>
        <v>1621</v>
      </c>
      <c r="K16" s="28">
        <f t="shared" si="6"/>
        <v>4337</v>
      </c>
      <c r="L16" s="154" t="s">
        <v>128</v>
      </c>
      <c r="M16" s="234"/>
    </row>
    <row r="17" spans="1:13" ht="23.25" customHeight="1">
      <c r="A17" s="237"/>
      <c r="B17" s="151" t="s">
        <v>19</v>
      </c>
      <c r="C17" s="68">
        <f>C15+C16</f>
        <v>2285</v>
      </c>
      <c r="D17" s="68">
        <f aca="true" t="shared" si="7" ref="D17:K17">D15+D16</f>
        <v>1574</v>
      </c>
      <c r="E17" s="68">
        <f t="shared" si="7"/>
        <v>3859</v>
      </c>
      <c r="F17" s="68">
        <f t="shared" si="7"/>
        <v>992</v>
      </c>
      <c r="G17" s="68">
        <f t="shared" si="7"/>
        <v>797</v>
      </c>
      <c r="H17" s="68">
        <f t="shared" si="7"/>
        <v>1789</v>
      </c>
      <c r="I17" s="68">
        <f t="shared" si="7"/>
        <v>3277</v>
      </c>
      <c r="J17" s="68">
        <f t="shared" si="7"/>
        <v>2371</v>
      </c>
      <c r="K17" s="68">
        <f t="shared" si="7"/>
        <v>5648</v>
      </c>
      <c r="L17" s="155" t="s">
        <v>12</v>
      </c>
      <c r="M17" s="235"/>
    </row>
    <row r="21" ht="18.75">
      <c r="I21" s="61" t="s">
        <v>54</v>
      </c>
    </row>
    <row r="27" ht="13.5" thickBot="1"/>
    <row r="28" spans="1:2" ht="26.25" customHeight="1" thickBot="1">
      <c r="A28" s="232" t="s">
        <v>57</v>
      </c>
      <c r="B28" s="2" t="s">
        <v>38</v>
      </c>
    </row>
    <row r="29" spans="1:2" ht="39" thickBot="1">
      <c r="A29" s="232"/>
      <c r="B29" s="3" t="s">
        <v>39</v>
      </c>
    </row>
    <row r="30" spans="1:2" ht="25.5" customHeight="1" thickBot="1">
      <c r="A30" s="231" t="s">
        <v>44</v>
      </c>
      <c r="B30" s="2" t="s">
        <v>38</v>
      </c>
    </row>
    <row r="31" spans="1:2" ht="39" thickBot="1">
      <c r="A31" s="231"/>
      <c r="B31" s="3" t="s">
        <v>39</v>
      </c>
    </row>
    <row r="32" spans="1:2" ht="25.5" customHeight="1" thickBot="1">
      <c r="A32" s="231" t="s">
        <v>13</v>
      </c>
      <c r="B32" s="2" t="s">
        <v>38</v>
      </c>
    </row>
    <row r="33" spans="1:2" ht="39" thickBot="1">
      <c r="A33" s="231"/>
      <c r="B33" s="3" t="s">
        <v>39</v>
      </c>
    </row>
  </sheetData>
  <sheetProtection/>
  <mergeCells count="23">
    <mergeCell ref="A4:M4"/>
    <mergeCell ref="A1:M1"/>
    <mergeCell ref="A3:M3"/>
    <mergeCell ref="I7:K7"/>
    <mergeCell ref="C6:K6"/>
    <mergeCell ref="L6:L8"/>
    <mergeCell ref="A2:M2"/>
    <mergeCell ref="M15:M17"/>
    <mergeCell ref="A15:A17"/>
    <mergeCell ref="M11:M12"/>
    <mergeCell ref="M13:M14"/>
    <mergeCell ref="A30:A31"/>
    <mergeCell ref="M6:M8"/>
    <mergeCell ref="M9:M10"/>
    <mergeCell ref="A32:A33"/>
    <mergeCell ref="F7:H7"/>
    <mergeCell ref="A6:A8"/>
    <mergeCell ref="B6:B8"/>
    <mergeCell ref="C7:E7"/>
    <mergeCell ref="A9:A10"/>
    <mergeCell ref="A11:A12"/>
    <mergeCell ref="A13:A14"/>
    <mergeCell ref="A28:A29"/>
  </mergeCells>
  <printOptions horizontalCentered="1" verticalCentered="1"/>
  <pageMargins left="0" right="0" top="0" bottom="0" header="0" footer="0"/>
  <pageSetup horizontalDpi="600" verticalDpi="600" orientation="landscape" paperSize="9" scale="95" r:id="rId2"/>
  <drawing r:id="rId1"/>
</worksheet>
</file>

<file path=xl/worksheets/sheet12.xml><?xml version="1.0" encoding="utf-8"?>
<worksheet xmlns="http://schemas.openxmlformats.org/spreadsheetml/2006/main" xmlns:r="http://schemas.openxmlformats.org/officeDocument/2006/relationships">
  <dimension ref="A1:O19"/>
  <sheetViews>
    <sheetView rightToLeft="1" view="pageBreakPreview" zoomScaleSheetLayoutView="100" zoomScalePageLayoutView="0" workbookViewId="0" topLeftCell="A1">
      <selection activeCell="O19" sqref="O19"/>
    </sheetView>
  </sheetViews>
  <sheetFormatPr defaultColWidth="9.140625" defaultRowHeight="12.75"/>
  <cols>
    <col min="1" max="1" width="20.7109375" style="0" customWidth="1"/>
    <col min="2" max="2" width="10.140625" style="0" customWidth="1"/>
    <col min="3" max="11" width="8.57421875" style="0" customWidth="1"/>
    <col min="12" max="12" width="11.57421875" style="0" customWidth="1"/>
    <col min="13" max="13" width="20.7109375" style="0" customWidth="1"/>
  </cols>
  <sheetData>
    <row r="1" spans="1:13" ht="20.25" customHeight="1">
      <c r="A1" s="174" t="s">
        <v>194</v>
      </c>
      <c r="B1" s="174"/>
      <c r="C1" s="174"/>
      <c r="D1" s="174"/>
      <c r="E1" s="174"/>
      <c r="F1" s="174"/>
      <c r="G1" s="174"/>
      <c r="H1" s="174"/>
      <c r="I1" s="174"/>
      <c r="J1" s="174"/>
      <c r="K1" s="174"/>
      <c r="L1" s="174"/>
      <c r="M1" s="174"/>
    </row>
    <row r="2" spans="1:15" ht="18">
      <c r="A2" s="173">
        <v>2020</v>
      </c>
      <c r="B2" s="173"/>
      <c r="C2" s="173"/>
      <c r="D2" s="173"/>
      <c r="E2" s="173"/>
      <c r="F2" s="173"/>
      <c r="G2" s="173"/>
      <c r="H2" s="173"/>
      <c r="I2" s="173"/>
      <c r="J2" s="173"/>
      <c r="K2" s="173"/>
      <c r="L2" s="173"/>
      <c r="M2" s="173"/>
      <c r="N2" s="62"/>
      <c r="O2" s="62"/>
    </row>
    <row r="3" spans="1:13" ht="37.5" customHeight="1">
      <c r="A3" s="166" t="s">
        <v>150</v>
      </c>
      <c r="B3" s="166"/>
      <c r="C3" s="166"/>
      <c r="D3" s="166"/>
      <c r="E3" s="166"/>
      <c r="F3" s="166"/>
      <c r="G3" s="166"/>
      <c r="H3" s="166"/>
      <c r="I3" s="166"/>
      <c r="J3" s="166"/>
      <c r="K3" s="166"/>
      <c r="L3" s="166"/>
      <c r="M3" s="166"/>
    </row>
    <row r="4" spans="1:13" ht="15.75">
      <c r="A4" s="166">
        <v>2020</v>
      </c>
      <c r="B4" s="166"/>
      <c r="C4" s="166"/>
      <c r="D4" s="166"/>
      <c r="E4" s="166"/>
      <c r="F4" s="166"/>
      <c r="G4" s="166"/>
      <c r="H4" s="166"/>
      <c r="I4" s="166"/>
      <c r="J4" s="166"/>
      <c r="K4" s="166"/>
      <c r="L4" s="166"/>
      <c r="M4" s="166"/>
    </row>
    <row r="5" spans="1:13" s="5" customFormat="1" ht="16.5" customHeight="1">
      <c r="A5" s="46" t="s">
        <v>68</v>
      </c>
      <c r="B5" s="37"/>
      <c r="C5" s="37"/>
      <c r="D5" s="37"/>
      <c r="E5" s="37"/>
      <c r="F5" s="37"/>
      <c r="G5" s="37"/>
      <c r="H5" s="37"/>
      <c r="I5" s="37"/>
      <c r="J5" s="47"/>
      <c r="K5" s="47"/>
      <c r="L5" s="48"/>
      <c r="M5" s="49" t="s">
        <v>67</v>
      </c>
    </row>
    <row r="6" spans="1:13" ht="30" customHeight="1" thickBot="1">
      <c r="A6" s="176" t="s">
        <v>26</v>
      </c>
      <c r="B6" s="222" t="s">
        <v>27</v>
      </c>
      <c r="C6" s="180" t="s">
        <v>143</v>
      </c>
      <c r="D6" s="181"/>
      <c r="E6" s="181"/>
      <c r="F6" s="181"/>
      <c r="G6" s="181"/>
      <c r="H6" s="181"/>
      <c r="I6" s="181"/>
      <c r="J6" s="181"/>
      <c r="K6" s="182"/>
      <c r="L6" s="163" t="s">
        <v>24</v>
      </c>
      <c r="M6" s="170" t="s">
        <v>25</v>
      </c>
    </row>
    <row r="7" spans="1:13" ht="29.25" customHeight="1" thickBot="1">
      <c r="A7" s="221"/>
      <c r="B7" s="223"/>
      <c r="C7" s="205" t="s">
        <v>144</v>
      </c>
      <c r="D7" s="205"/>
      <c r="E7" s="205" t="s">
        <v>145</v>
      </c>
      <c r="F7" s="205"/>
      <c r="G7" s="205" t="s">
        <v>146</v>
      </c>
      <c r="H7" s="205"/>
      <c r="I7" s="228" t="s">
        <v>115</v>
      </c>
      <c r="J7" s="229"/>
      <c r="K7" s="230"/>
      <c r="L7" s="211"/>
      <c r="M7" s="194"/>
    </row>
    <row r="8" spans="1:13" ht="30" customHeight="1">
      <c r="A8" s="178"/>
      <c r="B8" s="224"/>
      <c r="C8" s="73" t="s">
        <v>100</v>
      </c>
      <c r="D8" s="73" t="s">
        <v>99</v>
      </c>
      <c r="E8" s="73" t="s">
        <v>100</v>
      </c>
      <c r="F8" s="73" t="s">
        <v>99</v>
      </c>
      <c r="G8" s="73" t="s">
        <v>100</v>
      </c>
      <c r="H8" s="73" t="s">
        <v>99</v>
      </c>
      <c r="I8" s="74" t="s">
        <v>100</v>
      </c>
      <c r="J8" s="74" t="s">
        <v>99</v>
      </c>
      <c r="K8" s="74" t="s">
        <v>104</v>
      </c>
      <c r="L8" s="165"/>
      <c r="M8" s="172"/>
    </row>
    <row r="9" spans="1:13" ht="21.75" customHeight="1" thickBot="1">
      <c r="A9" s="209" t="s">
        <v>43</v>
      </c>
      <c r="B9" s="135" t="s">
        <v>125</v>
      </c>
      <c r="C9" s="23">
        <v>11</v>
      </c>
      <c r="D9" s="23">
        <v>21</v>
      </c>
      <c r="E9" s="23">
        <v>0</v>
      </c>
      <c r="F9" s="23">
        <v>0</v>
      </c>
      <c r="G9" s="23">
        <v>23</v>
      </c>
      <c r="H9" s="23">
        <v>15</v>
      </c>
      <c r="I9" s="24">
        <f>SUM(C9+E9+G9)</f>
        <v>34</v>
      </c>
      <c r="J9" s="24">
        <f>SUM(D9+F9+H9)</f>
        <v>36</v>
      </c>
      <c r="K9" s="24">
        <f>I9+J9</f>
        <v>70</v>
      </c>
      <c r="L9" s="141" t="s">
        <v>127</v>
      </c>
      <c r="M9" s="242" t="s">
        <v>18</v>
      </c>
    </row>
    <row r="10" spans="1:13" ht="21.75" customHeight="1" thickBot="1">
      <c r="A10" s="208"/>
      <c r="B10" s="134" t="s">
        <v>126</v>
      </c>
      <c r="C10" s="50">
        <v>0</v>
      </c>
      <c r="D10" s="50">
        <v>9</v>
      </c>
      <c r="E10" s="50">
        <v>10</v>
      </c>
      <c r="F10" s="50">
        <v>5</v>
      </c>
      <c r="G10" s="50">
        <v>31</v>
      </c>
      <c r="H10" s="50">
        <v>31</v>
      </c>
      <c r="I10" s="24">
        <f aca="true" t="shared" si="0" ref="I10:I16">SUM(C10+E10+G10)</f>
        <v>41</v>
      </c>
      <c r="J10" s="24">
        <f aca="true" t="shared" si="1" ref="J10:J16">SUM(D10+F10+H10)</f>
        <v>45</v>
      </c>
      <c r="K10" s="24">
        <f aca="true" t="shared" si="2" ref="K10:K16">I10+J10</f>
        <v>86</v>
      </c>
      <c r="L10" s="142" t="s">
        <v>128</v>
      </c>
      <c r="M10" s="203"/>
    </row>
    <row r="11" spans="1:13" ht="21.75" customHeight="1" thickBot="1">
      <c r="A11" s="216" t="s">
        <v>42</v>
      </c>
      <c r="B11" s="136" t="s">
        <v>125</v>
      </c>
      <c r="C11" s="27">
        <v>6</v>
      </c>
      <c r="D11" s="27">
        <v>14</v>
      </c>
      <c r="E11" s="27">
        <v>40</v>
      </c>
      <c r="F11" s="27">
        <v>33</v>
      </c>
      <c r="G11" s="27">
        <v>20</v>
      </c>
      <c r="H11" s="27">
        <v>28</v>
      </c>
      <c r="I11" s="28">
        <f t="shared" si="0"/>
        <v>66</v>
      </c>
      <c r="J11" s="28">
        <f>SUM(D11+F11+H11)</f>
        <v>75</v>
      </c>
      <c r="K11" s="28">
        <f t="shared" si="2"/>
        <v>141</v>
      </c>
      <c r="L11" s="143" t="s">
        <v>127</v>
      </c>
      <c r="M11" s="200" t="s">
        <v>35</v>
      </c>
    </row>
    <row r="12" spans="1:13" ht="21.75" customHeight="1" thickBot="1">
      <c r="A12" s="219"/>
      <c r="B12" s="136" t="s">
        <v>126</v>
      </c>
      <c r="C12" s="27">
        <v>247</v>
      </c>
      <c r="D12" s="27">
        <v>115</v>
      </c>
      <c r="E12" s="27">
        <v>339</v>
      </c>
      <c r="F12" s="27">
        <v>239</v>
      </c>
      <c r="G12" s="27">
        <v>29</v>
      </c>
      <c r="H12" s="27">
        <v>48</v>
      </c>
      <c r="I12" s="28">
        <f t="shared" si="0"/>
        <v>615</v>
      </c>
      <c r="J12" s="28">
        <f t="shared" si="1"/>
        <v>402</v>
      </c>
      <c r="K12" s="28">
        <f t="shared" si="2"/>
        <v>1017</v>
      </c>
      <c r="L12" s="143" t="s">
        <v>128</v>
      </c>
      <c r="M12" s="201"/>
    </row>
    <row r="13" spans="1:13" ht="21.75" customHeight="1" thickBot="1">
      <c r="A13" s="207" t="s">
        <v>36</v>
      </c>
      <c r="B13" s="135" t="s">
        <v>125</v>
      </c>
      <c r="C13" s="23">
        <v>195</v>
      </c>
      <c r="D13" s="23">
        <v>364</v>
      </c>
      <c r="E13" s="23">
        <v>16</v>
      </c>
      <c r="F13" s="23">
        <v>18</v>
      </c>
      <c r="G13" s="23">
        <v>141</v>
      </c>
      <c r="H13" s="23">
        <v>115</v>
      </c>
      <c r="I13" s="24">
        <f t="shared" si="0"/>
        <v>352</v>
      </c>
      <c r="J13" s="24">
        <f t="shared" si="1"/>
        <v>497</v>
      </c>
      <c r="K13" s="24">
        <f t="shared" si="2"/>
        <v>849</v>
      </c>
      <c r="L13" s="141" t="s">
        <v>127</v>
      </c>
      <c r="M13" s="215" t="s">
        <v>36</v>
      </c>
    </row>
    <row r="14" spans="1:13" ht="21.75" customHeight="1" thickBot="1">
      <c r="A14" s="208"/>
      <c r="B14" s="134" t="s">
        <v>126</v>
      </c>
      <c r="C14" s="50">
        <v>1021</v>
      </c>
      <c r="D14" s="50">
        <v>547</v>
      </c>
      <c r="E14" s="50">
        <v>371</v>
      </c>
      <c r="F14" s="50">
        <v>151</v>
      </c>
      <c r="G14" s="50">
        <v>212</v>
      </c>
      <c r="H14" s="50">
        <v>122</v>
      </c>
      <c r="I14" s="24">
        <f t="shared" si="0"/>
        <v>1604</v>
      </c>
      <c r="J14" s="24">
        <f t="shared" si="1"/>
        <v>820</v>
      </c>
      <c r="K14" s="24">
        <f t="shared" si="2"/>
        <v>2424</v>
      </c>
      <c r="L14" s="142" t="s">
        <v>128</v>
      </c>
      <c r="M14" s="203"/>
    </row>
    <row r="15" spans="1:13" ht="21.75" customHeight="1" thickBot="1">
      <c r="A15" s="216" t="s">
        <v>49</v>
      </c>
      <c r="B15" s="136" t="s">
        <v>125</v>
      </c>
      <c r="C15" s="27">
        <v>78</v>
      </c>
      <c r="D15" s="27">
        <v>114</v>
      </c>
      <c r="E15" s="27">
        <v>6</v>
      </c>
      <c r="F15" s="27">
        <v>14</v>
      </c>
      <c r="G15" s="27">
        <v>25</v>
      </c>
      <c r="H15" s="27">
        <v>14</v>
      </c>
      <c r="I15" s="28">
        <f t="shared" si="0"/>
        <v>109</v>
      </c>
      <c r="J15" s="28">
        <f t="shared" si="1"/>
        <v>142</v>
      </c>
      <c r="K15" s="28">
        <f t="shared" si="2"/>
        <v>251</v>
      </c>
      <c r="L15" s="143" t="s">
        <v>127</v>
      </c>
      <c r="M15" s="200" t="s">
        <v>49</v>
      </c>
    </row>
    <row r="16" spans="1:13" ht="21.75" customHeight="1">
      <c r="A16" s="217"/>
      <c r="B16" s="137" t="s">
        <v>126</v>
      </c>
      <c r="C16" s="31">
        <v>428</v>
      </c>
      <c r="D16" s="31">
        <v>326</v>
      </c>
      <c r="E16" s="31">
        <v>4</v>
      </c>
      <c r="F16" s="31">
        <v>4</v>
      </c>
      <c r="G16" s="31">
        <v>24</v>
      </c>
      <c r="H16" s="31">
        <v>24</v>
      </c>
      <c r="I16" s="32">
        <f t="shared" si="0"/>
        <v>456</v>
      </c>
      <c r="J16" s="32">
        <f t="shared" si="1"/>
        <v>354</v>
      </c>
      <c r="K16" s="32">
        <f t="shared" si="2"/>
        <v>810</v>
      </c>
      <c r="L16" s="144" t="s">
        <v>128</v>
      </c>
      <c r="M16" s="204"/>
    </row>
    <row r="17" spans="1:13" ht="23.25" customHeight="1" thickBot="1">
      <c r="A17" s="207" t="s">
        <v>19</v>
      </c>
      <c r="B17" s="138" t="s">
        <v>125</v>
      </c>
      <c r="C17" s="95">
        <f aca="true" t="shared" si="3" ref="C17:J17">SUM(C9+C11+C13+C15)</f>
        <v>290</v>
      </c>
      <c r="D17" s="95">
        <f t="shared" si="3"/>
        <v>513</v>
      </c>
      <c r="E17" s="95">
        <f t="shared" si="3"/>
        <v>62</v>
      </c>
      <c r="F17" s="95">
        <f t="shared" si="3"/>
        <v>65</v>
      </c>
      <c r="G17" s="95">
        <f t="shared" si="3"/>
        <v>209</v>
      </c>
      <c r="H17" s="95">
        <f t="shared" si="3"/>
        <v>172</v>
      </c>
      <c r="I17" s="95">
        <f t="shared" si="3"/>
        <v>561</v>
      </c>
      <c r="J17" s="95">
        <f t="shared" si="3"/>
        <v>750</v>
      </c>
      <c r="K17" s="95">
        <f>K9+K11+K13+K15</f>
        <v>1311</v>
      </c>
      <c r="L17" s="145" t="s">
        <v>127</v>
      </c>
      <c r="M17" s="212" t="s">
        <v>12</v>
      </c>
    </row>
    <row r="18" spans="1:13" ht="23.25" customHeight="1" thickBot="1">
      <c r="A18" s="209"/>
      <c r="B18" s="139" t="s">
        <v>126</v>
      </c>
      <c r="C18" s="97">
        <f>C10+C12+C14+C16</f>
        <v>1696</v>
      </c>
      <c r="D18" s="97">
        <f aca="true" t="shared" si="4" ref="D18:J18">D10+D12+D14+D16</f>
        <v>997</v>
      </c>
      <c r="E18" s="97">
        <f t="shared" si="4"/>
        <v>724</v>
      </c>
      <c r="F18" s="97">
        <f t="shared" si="4"/>
        <v>399</v>
      </c>
      <c r="G18" s="97">
        <f t="shared" si="4"/>
        <v>296</v>
      </c>
      <c r="H18" s="97">
        <f t="shared" si="4"/>
        <v>225</v>
      </c>
      <c r="I18" s="97">
        <f t="shared" si="4"/>
        <v>2716</v>
      </c>
      <c r="J18" s="97">
        <f t="shared" si="4"/>
        <v>1621</v>
      </c>
      <c r="K18" s="95">
        <f>K10+K12+K14+K16</f>
        <v>4337</v>
      </c>
      <c r="L18" s="146" t="s">
        <v>128</v>
      </c>
      <c r="M18" s="213"/>
    </row>
    <row r="19" spans="1:13" ht="23.25" customHeight="1">
      <c r="A19" s="210"/>
      <c r="B19" s="140" t="s">
        <v>19</v>
      </c>
      <c r="C19" s="96">
        <f>C17+C18</f>
        <v>1986</v>
      </c>
      <c r="D19" s="96">
        <f aca="true" t="shared" si="5" ref="D19:J19">D17+D18</f>
        <v>1510</v>
      </c>
      <c r="E19" s="96">
        <f t="shared" si="5"/>
        <v>786</v>
      </c>
      <c r="F19" s="96">
        <f t="shared" si="5"/>
        <v>464</v>
      </c>
      <c r="G19" s="96">
        <f t="shared" si="5"/>
        <v>505</v>
      </c>
      <c r="H19" s="96">
        <f t="shared" si="5"/>
        <v>397</v>
      </c>
      <c r="I19" s="96">
        <f t="shared" si="5"/>
        <v>3277</v>
      </c>
      <c r="J19" s="96">
        <f t="shared" si="5"/>
        <v>2371</v>
      </c>
      <c r="K19" s="96">
        <f>K17+K18</f>
        <v>5648</v>
      </c>
      <c r="L19" s="147" t="s">
        <v>12</v>
      </c>
      <c r="M19" s="214"/>
    </row>
  </sheetData>
  <sheetProtection/>
  <mergeCells count="23">
    <mergeCell ref="A6:A8"/>
    <mergeCell ref="A11:A12"/>
    <mergeCell ref="M9:M10"/>
    <mergeCell ref="A15:A16"/>
    <mergeCell ref="C6:K6"/>
    <mergeCell ref="I7:K7"/>
    <mergeCell ref="A1:M1"/>
    <mergeCell ref="A3:M3"/>
    <mergeCell ref="A4:M4"/>
    <mergeCell ref="L6:L8"/>
    <mergeCell ref="A2:M2"/>
    <mergeCell ref="B6:B8"/>
    <mergeCell ref="G7:H7"/>
    <mergeCell ref="C7:D7"/>
    <mergeCell ref="E7:F7"/>
    <mergeCell ref="M6:M8"/>
    <mergeCell ref="M17:M19"/>
    <mergeCell ref="M13:M14"/>
    <mergeCell ref="A13:A14"/>
    <mergeCell ref="M11:M12"/>
    <mergeCell ref="A9:A10"/>
    <mergeCell ref="A17:A19"/>
    <mergeCell ref="M15:M16"/>
  </mergeCells>
  <printOptions horizontalCentered="1" verticalCentered="1"/>
  <pageMargins left="0" right="0" top="0" bottom="0" header="0" footer="0"/>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O17"/>
  <sheetViews>
    <sheetView rightToLeft="1" tabSelected="1" view="pageBreakPreview" zoomScaleSheetLayoutView="100" zoomScalePageLayoutView="0" workbookViewId="0" topLeftCell="A1">
      <selection activeCell="F11" sqref="F11"/>
    </sheetView>
  </sheetViews>
  <sheetFormatPr defaultColWidth="9.140625" defaultRowHeight="12.75"/>
  <cols>
    <col min="1" max="1" width="20.7109375" style="0" customWidth="1"/>
    <col min="2" max="2" width="10.140625" style="0" customWidth="1"/>
    <col min="3" max="13" width="9.28125" style="0" customWidth="1"/>
    <col min="14" max="14" width="11.57421875" style="0" customWidth="1"/>
    <col min="15" max="15" width="20.7109375" style="0" customWidth="1"/>
  </cols>
  <sheetData>
    <row r="1" spans="1:15" ht="20.25" customHeight="1">
      <c r="A1" s="174" t="s">
        <v>195</v>
      </c>
      <c r="B1" s="174"/>
      <c r="C1" s="174"/>
      <c r="D1" s="174"/>
      <c r="E1" s="174"/>
      <c r="F1" s="174"/>
      <c r="G1" s="174"/>
      <c r="H1" s="174"/>
      <c r="I1" s="174"/>
      <c r="J1" s="174"/>
      <c r="K1" s="174"/>
      <c r="L1" s="174"/>
      <c r="M1" s="174"/>
      <c r="N1" s="174"/>
      <c r="O1" s="174"/>
    </row>
    <row r="2" spans="1:15" ht="18">
      <c r="A2" s="173">
        <v>2020</v>
      </c>
      <c r="B2" s="173"/>
      <c r="C2" s="173"/>
      <c r="D2" s="173"/>
      <c r="E2" s="173"/>
      <c r="F2" s="173"/>
      <c r="G2" s="173"/>
      <c r="H2" s="173"/>
      <c r="I2" s="173"/>
      <c r="J2" s="173"/>
      <c r="K2" s="173"/>
      <c r="L2" s="173"/>
      <c r="M2" s="173"/>
      <c r="N2" s="173"/>
      <c r="O2" s="173"/>
    </row>
    <row r="3" spans="1:15" ht="31.5" customHeight="1">
      <c r="A3" s="166" t="s">
        <v>149</v>
      </c>
      <c r="B3" s="166"/>
      <c r="C3" s="166"/>
      <c r="D3" s="166"/>
      <c r="E3" s="166"/>
      <c r="F3" s="166"/>
      <c r="G3" s="166"/>
      <c r="H3" s="166"/>
      <c r="I3" s="166"/>
      <c r="J3" s="166"/>
      <c r="K3" s="166"/>
      <c r="L3" s="166"/>
      <c r="M3" s="166"/>
      <c r="N3" s="166"/>
      <c r="O3" s="166"/>
    </row>
    <row r="4" spans="1:15" ht="15.75">
      <c r="A4" s="166">
        <v>2020</v>
      </c>
      <c r="B4" s="166"/>
      <c r="C4" s="166"/>
      <c r="D4" s="166"/>
      <c r="E4" s="166"/>
      <c r="F4" s="166"/>
      <c r="G4" s="166"/>
      <c r="H4" s="166"/>
      <c r="I4" s="166"/>
      <c r="J4" s="166"/>
      <c r="K4" s="166"/>
      <c r="L4" s="166"/>
      <c r="M4" s="166"/>
      <c r="N4" s="166"/>
      <c r="O4" s="166"/>
    </row>
    <row r="5" spans="1:15" s="5" customFormat="1" ht="15.75">
      <c r="A5" s="46" t="s">
        <v>69</v>
      </c>
      <c r="B5" s="37"/>
      <c r="C5" s="37"/>
      <c r="D5" s="37"/>
      <c r="E5" s="37"/>
      <c r="F5" s="37"/>
      <c r="G5" s="37"/>
      <c r="H5" s="37"/>
      <c r="I5" s="37"/>
      <c r="J5" s="37"/>
      <c r="K5" s="37"/>
      <c r="L5" s="47"/>
      <c r="M5" s="47"/>
      <c r="N5" s="48"/>
      <c r="O5" s="49" t="s">
        <v>70</v>
      </c>
    </row>
    <row r="6" spans="1:15" ht="33" customHeight="1" thickBot="1">
      <c r="A6" s="176" t="s">
        <v>1</v>
      </c>
      <c r="B6" s="222" t="s">
        <v>27</v>
      </c>
      <c r="C6" s="228" t="s">
        <v>139</v>
      </c>
      <c r="D6" s="229"/>
      <c r="E6" s="229"/>
      <c r="F6" s="229"/>
      <c r="G6" s="229"/>
      <c r="H6" s="229"/>
      <c r="I6" s="229"/>
      <c r="J6" s="229"/>
      <c r="K6" s="229"/>
      <c r="L6" s="229"/>
      <c r="M6" s="230"/>
      <c r="N6" s="163" t="s">
        <v>24</v>
      </c>
      <c r="O6" s="170" t="s">
        <v>7</v>
      </c>
    </row>
    <row r="7" spans="1:15" ht="41.25" customHeight="1" thickBot="1">
      <c r="A7" s="221"/>
      <c r="B7" s="223"/>
      <c r="C7" s="205" t="s">
        <v>148</v>
      </c>
      <c r="D7" s="205"/>
      <c r="E7" s="205" t="s">
        <v>135</v>
      </c>
      <c r="F7" s="205"/>
      <c r="G7" s="205" t="s">
        <v>134</v>
      </c>
      <c r="H7" s="205"/>
      <c r="I7" s="205" t="s">
        <v>147</v>
      </c>
      <c r="J7" s="205"/>
      <c r="K7" s="228" t="s">
        <v>115</v>
      </c>
      <c r="L7" s="229"/>
      <c r="M7" s="230"/>
      <c r="N7" s="211"/>
      <c r="O7" s="194"/>
    </row>
    <row r="8" spans="1:15" ht="36" customHeight="1">
      <c r="A8" s="178"/>
      <c r="B8" s="224"/>
      <c r="C8" s="72" t="s">
        <v>83</v>
      </c>
      <c r="D8" s="72" t="s">
        <v>84</v>
      </c>
      <c r="E8" s="72" t="s">
        <v>83</v>
      </c>
      <c r="F8" s="72" t="s">
        <v>84</v>
      </c>
      <c r="G8" s="72" t="s">
        <v>83</v>
      </c>
      <c r="H8" s="72" t="s">
        <v>84</v>
      </c>
      <c r="I8" s="72" t="s">
        <v>83</v>
      </c>
      <c r="J8" s="72" t="s">
        <v>84</v>
      </c>
      <c r="K8" s="161" t="s">
        <v>83</v>
      </c>
      <c r="L8" s="161" t="s">
        <v>84</v>
      </c>
      <c r="M8" s="74" t="s">
        <v>104</v>
      </c>
      <c r="N8" s="165"/>
      <c r="O8" s="172"/>
    </row>
    <row r="9" spans="1:15" ht="21.75" customHeight="1" thickBot="1">
      <c r="A9" s="207" t="s">
        <v>56</v>
      </c>
      <c r="B9" s="159" t="s">
        <v>125</v>
      </c>
      <c r="C9" s="104">
        <v>12</v>
      </c>
      <c r="D9" s="104">
        <v>21</v>
      </c>
      <c r="E9" s="104">
        <v>8</v>
      </c>
      <c r="F9" s="104">
        <v>58</v>
      </c>
      <c r="G9" s="104">
        <v>211</v>
      </c>
      <c r="H9" s="104">
        <v>362</v>
      </c>
      <c r="I9" s="104">
        <v>59</v>
      </c>
      <c r="J9" s="104">
        <v>72</v>
      </c>
      <c r="K9" s="102">
        <f>C9+E9+G9+I9</f>
        <v>290</v>
      </c>
      <c r="L9" s="102">
        <f>D9+F9+H9+J9</f>
        <v>513</v>
      </c>
      <c r="M9" s="102">
        <f aca="true" t="shared" si="0" ref="M9:M14">K9+L9</f>
        <v>803</v>
      </c>
      <c r="N9" s="160" t="s">
        <v>127</v>
      </c>
      <c r="O9" s="215" t="s">
        <v>21</v>
      </c>
    </row>
    <row r="10" spans="1:15" ht="21.75" customHeight="1" thickBot="1">
      <c r="A10" s="208"/>
      <c r="B10" s="134" t="s">
        <v>126</v>
      </c>
      <c r="C10" s="50">
        <v>93</v>
      </c>
      <c r="D10" s="50">
        <v>18</v>
      </c>
      <c r="E10" s="50">
        <v>512</v>
      </c>
      <c r="F10" s="50">
        <v>343</v>
      </c>
      <c r="G10" s="50">
        <v>997</v>
      </c>
      <c r="H10" s="50">
        <v>578</v>
      </c>
      <c r="I10" s="50">
        <v>94</v>
      </c>
      <c r="J10" s="50">
        <v>58</v>
      </c>
      <c r="K10" s="24">
        <f aca="true" t="shared" si="1" ref="K10:L14">C10+E10+G10+I10</f>
        <v>1696</v>
      </c>
      <c r="L10" s="24">
        <f t="shared" si="1"/>
        <v>997</v>
      </c>
      <c r="M10" s="102">
        <f t="shared" si="0"/>
        <v>2693</v>
      </c>
      <c r="N10" s="142" t="s">
        <v>128</v>
      </c>
      <c r="O10" s="203"/>
    </row>
    <row r="11" spans="1:15" ht="21.75" customHeight="1" thickBot="1">
      <c r="A11" s="216" t="s">
        <v>45</v>
      </c>
      <c r="B11" s="136" t="s">
        <v>125</v>
      </c>
      <c r="C11" s="27">
        <v>0</v>
      </c>
      <c r="D11" s="27">
        <v>0</v>
      </c>
      <c r="E11" s="27">
        <v>53</v>
      </c>
      <c r="F11" s="27">
        <v>54</v>
      </c>
      <c r="G11" s="27">
        <v>8</v>
      </c>
      <c r="H11" s="27">
        <v>11</v>
      </c>
      <c r="I11" s="27">
        <v>1</v>
      </c>
      <c r="J11" s="27">
        <v>0</v>
      </c>
      <c r="K11" s="28">
        <f t="shared" si="1"/>
        <v>62</v>
      </c>
      <c r="L11" s="28">
        <f t="shared" si="1"/>
        <v>65</v>
      </c>
      <c r="M11" s="28">
        <f t="shared" si="0"/>
        <v>127</v>
      </c>
      <c r="N11" s="143" t="s">
        <v>127</v>
      </c>
      <c r="O11" s="200" t="s">
        <v>22</v>
      </c>
    </row>
    <row r="12" spans="1:15" ht="21.75" customHeight="1" thickBot="1">
      <c r="A12" s="219"/>
      <c r="B12" s="136" t="s">
        <v>126</v>
      </c>
      <c r="C12" s="27">
        <v>1</v>
      </c>
      <c r="D12" s="27">
        <v>10</v>
      </c>
      <c r="E12" s="27">
        <v>458</v>
      </c>
      <c r="F12" s="27">
        <v>281</v>
      </c>
      <c r="G12" s="27">
        <v>248</v>
      </c>
      <c r="H12" s="27">
        <v>104</v>
      </c>
      <c r="I12" s="27">
        <v>17</v>
      </c>
      <c r="J12" s="27">
        <v>4</v>
      </c>
      <c r="K12" s="28">
        <f t="shared" si="1"/>
        <v>724</v>
      </c>
      <c r="L12" s="28">
        <f t="shared" si="1"/>
        <v>399</v>
      </c>
      <c r="M12" s="28">
        <f t="shared" si="0"/>
        <v>1123</v>
      </c>
      <c r="N12" s="143" t="s">
        <v>128</v>
      </c>
      <c r="O12" s="201"/>
    </row>
    <row r="13" spans="1:15" ht="21.75" customHeight="1" thickBot="1">
      <c r="A13" s="218" t="s">
        <v>20</v>
      </c>
      <c r="B13" s="134" t="s">
        <v>125</v>
      </c>
      <c r="C13" s="50">
        <v>29</v>
      </c>
      <c r="D13" s="50">
        <v>19</v>
      </c>
      <c r="E13" s="50">
        <v>69</v>
      </c>
      <c r="F13" s="50">
        <v>60</v>
      </c>
      <c r="G13" s="50">
        <v>90</v>
      </c>
      <c r="H13" s="50">
        <v>74</v>
      </c>
      <c r="I13" s="50">
        <v>21</v>
      </c>
      <c r="J13" s="50">
        <v>19</v>
      </c>
      <c r="K13" s="44">
        <f t="shared" si="1"/>
        <v>209</v>
      </c>
      <c r="L13" s="44">
        <f t="shared" si="1"/>
        <v>172</v>
      </c>
      <c r="M13" s="102">
        <f t="shared" si="0"/>
        <v>381</v>
      </c>
      <c r="N13" s="142" t="s">
        <v>127</v>
      </c>
      <c r="O13" s="202" t="s">
        <v>23</v>
      </c>
    </row>
    <row r="14" spans="1:15" ht="21.75" customHeight="1">
      <c r="A14" s="209"/>
      <c r="B14" s="148" t="s">
        <v>126</v>
      </c>
      <c r="C14" s="54">
        <v>33</v>
      </c>
      <c r="D14" s="54">
        <v>31</v>
      </c>
      <c r="E14" s="54">
        <v>87</v>
      </c>
      <c r="F14" s="54">
        <v>52</v>
      </c>
      <c r="G14" s="54">
        <v>139</v>
      </c>
      <c r="H14" s="54">
        <v>107</v>
      </c>
      <c r="I14" s="54">
        <v>37</v>
      </c>
      <c r="J14" s="54">
        <v>35</v>
      </c>
      <c r="K14" s="81">
        <f t="shared" si="1"/>
        <v>296</v>
      </c>
      <c r="L14" s="81">
        <f t="shared" si="1"/>
        <v>225</v>
      </c>
      <c r="M14" s="162">
        <f t="shared" si="0"/>
        <v>521</v>
      </c>
      <c r="N14" s="152" t="s">
        <v>128</v>
      </c>
      <c r="O14" s="242"/>
    </row>
    <row r="15" spans="1:15" ht="21.75" customHeight="1" thickBot="1">
      <c r="A15" s="246" t="s">
        <v>19</v>
      </c>
      <c r="B15" s="149" t="s">
        <v>125</v>
      </c>
      <c r="C15" s="56">
        <f>C9+C11+C13</f>
        <v>41</v>
      </c>
      <c r="D15" s="56">
        <f aca="true" t="shared" si="2" ref="D15:L15">D9+D11+D13</f>
        <v>40</v>
      </c>
      <c r="E15" s="56">
        <f t="shared" si="2"/>
        <v>130</v>
      </c>
      <c r="F15" s="56">
        <f t="shared" si="2"/>
        <v>172</v>
      </c>
      <c r="G15" s="56">
        <f t="shared" si="2"/>
        <v>309</v>
      </c>
      <c r="H15" s="56">
        <f t="shared" si="2"/>
        <v>447</v>
      </c>
      <c r="I15" s="56">
        <f t="shared" si="2"/>
        <v>81</v>
      </c>
      <c r="J15" s="56">
        <f t="shared" si="2"/>
        <v>91</v>
      </c>
      <c r="K15" s="56">
        <f t="shared" si="2"/>
        <v>561</v>
      </c>
      <c r="L15" s="56">
        <f t="shared" si="2"/>
        <v>750</v>
      </c>
      <c r="M15" s="56">
        <f>M9+M11+M13</f>
        <v>1311</v>
      </c>
      <c r="N15" s="153" t="s">
        <v>127</v>
      </c>
      <c r="O15" s="243" t="s">
        <v>12</v>
      </c>
    </row>
    <row r="16" spans="1:15" ht="21.75" customHeight="1" thickBot="1">
      <c r="A16" s="247"/>
      <c r="B16" s="150" t="s">
        <v>126</v>
      </c>
      <c r="C16" s="28">
        <f>C10+C12+C14</f>
        <v>127</v>
      </c>
      <c r="D16" s="28">
        <f aca="true" t="shared" si="3" ref="D16:L16">D10+D12+D14</f>
        <v>59</v>
      </c>
      <c r="E16" s="28">
        <f t="shared" si="3"/>
        <v>1057</v>
      </c>
      <c r="F16" s="28">
        <f t="shared" si="3"/>
        <v>676</v>
      </c>
      <c r="G16" s="28">
        <f t="shared" si="3"/>
        <v>1384</v>
      </c>
      <c r="H16" s="28">
        <f t="shared" si="3"/>
        <v>789</v>
      </c>
      <c r="I16" s="28">
        <f t="shared" si="3"/>
        <v>148</v>
      </c>
      <c r="J16" s="28">
        <f t="shared" si="3"/>
        <v>97</v>
      </c>
      <c r="K16" s="28">
        <f t="shared" si="3"/>
        <v>2716</v>
      </c>
      <c r="L16" s="28">
        <f t="shared" si="3"/>
        <v>1621</v>
      </c>
      <c r="M16" s="56">
        <f>M10+M12+M14</f>
        <v>4337</v>
      </c>
      <c r="N16" s="154" t="s">
        <v>128</v>
      </c>
      <c r="O16" s="244"/>
    </row>
    <row r="17" spans="1:15" ht="21.75" customHeight="1">
      <c r="A17" s="248"/>
      <c r="B17" s="151" t="s">
        <v>19</v>
      </c>
      <c r="C17" s="98">
        <f>C15+C16</f>
        <v>168</v>
      </c>
      <c r="D17" s="98">
        <f aca="true" t="shared" si="4" ref="D17:L17">D15+D16</f>
        <v>99</v>
      </c>
      <c r="E17" s="55">
        <f t="shared" si="4"/>
        <v>1187</v>
      </c>
      <c r="F17" s="55">
        <f t="shared" si="4"/>
        <v>848</v>
      </c>
      <c r="G17" s="55">
        <f t="shared" si="4"/>
        <v>1693</v>
      </c>
      <c r="H17" s="55">
        <f t="shared" si="4"/>
        <v>1236</v>
      </c>
      <c r="I17" s="68">
        <f t="shared" si="4"/>
        <v>229</v>
      </c>
      <c r="J17" s="68">
        <f t="shared" si="4"/>
        <v>188</v>
      </c>
      <c r="K17" s="68">
        <f t="shared" si="4"/>
        <v>3277</v>
      </c>
      <c r="L17" s="68">
        <f t="shared" si="4"/>
        <v>2371</v>
      </c>
      <c r="M17" s="68">
        <f>M15+M16</f>
        <v>5648</v>
      </c>
      <c r="N17" s="155" t="s">
        <v>12</v>
      </c>
      <c r="O17" s="245"/>
    </row>
  </sheetData>
  <sheetProtection/>
  <mergeCells count="22">
    <mergeCell ref="O13:O14"/>
    <mergeCell ref="A13:A14"/>
    <mergeCell ref="A3:O3"/>
    <mergeCell ref="C7:D7"/>
    <mergeCell ref="O15:O17"/>
    <mergeCell ref="A15:A17"/>
    <mergeCell ref="A9:A10"/>
    <mergeCell ref="A11:A12"/>
    <mergeCell ref="O9:O10"/>
    <mergeCell ref="E7:F7"/>
    <mergeCell ref="K7:M7"/>
    <mergeCell ref="B6:B8"/>
    <mergeCell ref="O11:O12"/>
    <mergeCell ref="C6:M6"/>
    <mergeCell ref="A1:O1"/>
    <mergeCell ref="N6:N8"/>
    <mergeCell ref="O6:O8"/>
    <mergeCell ref="A2:O2"/>
    <mergeCell ref="A6:A8"/>
    <mergeCell ref="A4:O4"/>
    <mergeCell ref="I7:J7"/>
    <mergeCell ref="G7:H7"/>
  </mergeCells>
  <printOptions horizontalCentered="1" verticalCentered="1"/>
  <pageMargins left="0" right="0" top="0" bottom="0" header="0" footer="0"/>
  <pageSetup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dimension ref="A1:B14"/>
  <sheetViews>
    <sheetView rightToLeft="1" view="pageBreakPreview" zoomScaleSheetLayoutView="100" zoomScalePageLayoutView="0" workbookViewId="0" topLeftCell="A1">
      <selection activeCell="G8" sqref="G8"/>
    </sheetView>
  </sheetViews>
  <sheetFormatPr defaultColWidth="9.140625" defaultRowHeight="12.75"/>
  <cols>
    <col min="1" max="2" width="43.7109375" style="65" customWidth="1"/>
    <col min="3" max="16384" width="9.140625" style="65" customWidth="1"/>
  </cols>
  <sheetData>
    <row r="1" spans="1:2" ht="12" customHeight="1">
      <c r="A1" s="69"/>
      <c r="B1" s="69"/>
    </row>
    <row r="2" spans="1:2" ht="12.75">
      <c r="A2" s="69"/>
      <c r="B2" s="69"/>
    </row>
    <row r="3" spans="1:2" ht="12.75">
      <c r="A3" s="69"/>
      <c r="B3" s="69"/>
    </row>
    <row r="4" spans="1:2" ht="12.75">
      <c r="A4" s="69"/>
      <c r="B4" s="69"/>
    </row>
    <row r="5" spans="1:2" ht="31.5" customHeight="1">
      <c r="A5" s="75" t="s">
        <v>3</v>
      </c>
      <c r="B5" s="76" t="s">
        <v>4</v>
      </c>
    </row>
    <row r="6" spans="1:2" ht="31.5" customHeight="1">
      <c r="A6" s="71"/>
      <c r="B6" s="70"/>
    </row>
    <row r="7" spans="1:2" ht="141.75">
      <c r="A7" s="99" t="s">
        <v>189</v>
      </c>
      <c r="B7" s="77" t="s">
        <v>82</v>
      </c>
    </row>
    <row r="8" spans="1:2" ht="60.75">
      <c r="A8" s="99" t="s">
        <v>98</v>
      </c>
      <c r="B8" s="77" t="s">
        <v>94</v>
      </c>
    </row>
    <row r="9" spans="1:2" ht="18.75">
      <c r="A9" s="78"/>
      <c r="B9" s="77"/>
    </row>
    <row r="10" spans="1:2" ht="16.5" customHeight="1">
      <c r="A10" s="109" t="s">
        <v>5</v>
      </c>
      <c r="B10" s="79" t="s">
        <v>52</v>
      </c>
    </row>
    <row r="11" spans="1:2" ht="20.25">
      <c r="A11" s="100" t="s">
        <v>151</v>
      </c>
      <c r="B11" s="80" t="s">
        <v>155</v>
      </c>
    </row>
    <row r="12" spans="1:2" ht="20.25">
      <c r="A12" s="101" t="s">
        <v>152</v>
      </c>
      <c r="B12" s="80" t="s">
        <v>154</v>
      </c>
    </row>
    <row r="13" spans="1:2" ht="20.25">
      <c r="A13" s="101" t="s">
        <v>153</v>
      </c>
      <c r="B13" s="80" t="s">
        <v>156</v>
      </c>
    </row>
    <row r="14" spans="1:2" ht="12.75">
      <c r="A14" s="69"/>
      <c r="B14" s="69"/>
    </row>
  </sheetData>
  <sheetProtection/>
  <printOptions horizontalCentered="1"/>
  <pageMargins left="0.7086614173228347" right="0.7086614173228347" top="1.9291338582677167" bottom="0.7480314960629921" header="0.31496062992125984" footer="0.3149606299212598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O30"/>
  <sheetViews>
    <sheetView rightToLeft="1" view="pageBreakPreview" zoomScaleSheetLayoutView="100" zoomScalePageLayoutView="0" workbookViewId="0" topLeftCell="A11">
      <selection activeCell="C28" sqref="C28"/>
    </sheetView>
  </sheetViews>
  <sheetFormatPr defaultColWidth="9.140625" defaultRowHeight="12.75"/>
  <cols>
    <col min="1" max="1" width="25.28125" style="0" customWidth="1"/>
    <col min="2" max="3" width="8.7109375" style="0" customWidth="1"/>
    <col min="4" max="4" width="9.28125" style="0" customWidth="1"/>
    <col min="5" max="5" width="10.28125" style="0" customWidth="1"/>
    <col min="6" max="6" width="9.421875" style="0" customWidth="1"/>
    <col min="7" max="8" width="9.57421875" style="0" customWidth="1"/>
    <col min="9" max="13" width="8.7109375" style="0" customWidth="1"/>
    <col min="14" max="14" width="28.57421875" style="0" customWidth="1"/>
  </cols>
  <sheetData>
    <row r="1" spans="1:14" ht="18.75" customHeight="1">
      <c r="A1" s="174" t="s">
        <v>47</v>
      </c>
      <c r="B1" s="174"/>
      <c r="C1" s="174"/>
      <c r="D1" s="174"/>
      <c r="E1" s="174"/>
      <c r="F1" s="174"/>
      <c r="G1" s="174"/>
      <c r="H1" s="174"/>
      <c r="I1" s="174"/>
      <c r="J1" s="174"/>
      <c r="K1" s="174"/>
      <c r="L1" s="174"/>
      <c r="M1" s="174"/>
      <c r="N1" s="174"/>
    </row>
    <row r="2" spans="1:14" ht="18">
      <c r="A2" s="173">
        <v>2020</v>
      </c>
      <c r="B2" s="173"/>
      <c r="C2" s="173"/>
      <c r="D2" s="173"/>
      <c r="E2" s="173"/>
      <c r="F2" s="173"/>
      <c r="G2" s="173"/>
      <c r="H2" s="173"/>
      <c r="I2" s="173"/>
      <c r="J2" s="173"/>
      <c r="K2" s="173"/>
      <c r="L2" s="173"/>
      <c r="M2" s="173"/>
      <c r="N2" s="173"/>
    </row>
    <row r="3" spans="1:14" ht="15.75">
      <c r="A3" s="166" t="s">
        <v>107</v>
      </c>
      <c r="B3" s="166"/>
      <c r="C3" s="166"/>
      <c r="D3" s="166"/>
      <c r="E3" s="166"/>
      <c r="F3" s="166"/>
      <c r="G3" s="166"/>
      <c r="H3" s="166"/>
      <c r="I3" s="166"/>
      <c r="J3" s="166"/>
      <c r="K3" s="166"/>
      <c r="L3" s="166"/>
      <c r="M3" s="166"/>
      <c r="N3" s="166"/>
    </row>
    <row r="4" spans="1:14" ht="15.75">
      <c r="A4" s="166">
        <v>2020</v>
      </c>
      <c r="B4" s="166"/>
      <c r="C4" s="166"/>
      <c r="D4" s="166"/>
      <c r="E4" s="166"/>
      <c r="F4" s="166"/>
      <c r="G4" s="166"/>
      <c r="H4" s="166"/>
      <c r="I4" s="166"/>
      <c r="J4" s="166"/>
      <c r="K4" s="166"/>
      <c r="L4" s="166"/>
      <c r="M4" s="166"/>
      <c r="N4" s="166"/>
    </row>
    <row r="5" spans="1:15" s="5" customFormat="1" ht="15.75">
      <c r="A5" s="36" t="s">
        <v>175</v>
      </c>
      <c r="B5" s="175"/>
      <c r="C5" s="175"/>
      <c r="D5" s="175"/>
      <c r="E5" s="175"/>
      <c r="F5" s="175"/>
      <c r="G5" s="175"/>
      <c r="H5" s="175"/>
      <c r="I5" s="175"/>
      <c r="J5" s="175"/>
      <c r="K5" s="175"/>
      <c r="L5" s="175"/>
      <c r="M5" s="108"/>
      <c r="N5" s="37" t="s">
        <v>176</v>
      </c>
      <c r="O5" s="4"/>
    </row>
    <row r="6" spans="1:15" ht="21.75" customHeight="1" thickBot="1">
      <c r="A6" s="176" t="s">
        <v>34</v>
      </c>
      <c r="B6" s="180" t="s">
        <v>101</v>
      </c>
      <c r="C6" s="181"/>
      <c r="D6" s="181"/>
      <c r="E6" s="181"/>
      <c r="F6" s="181"/>
      <c r="G6" s="181"/>
      <c r="H6" s="182"/>
      <c r="I6" s="163" t="s">
        <v>157</v>
      </c>
      <c r="J6" s="167" t="s">
        <v>106</v>
      </c>
      <c r="K6" s="183" t="s">
        <v>105</v>
      </c>
      <c r="L6" s="184"/>
      <c r="M6" s="185"/>
      <c r="N6" s="170" t="s">
        <v>33</v>
      </c>
      <c r="O6" s="1"/>
    </row>
    <row r="7" spans="1:15" ht="31.5" customHeight="1" thickBot="1">
      <c r="A7" s="177"/>
      <c r="B7" s="179" t="s">
        <v>102</v>
      </c>
      <c r="C7" s="179"/>
      <c r="D7" s="179" t="s">
        <v>103</v>
      </c>
      <c r="E7" s="179"/>
      <c r="F7" s="180" t="s">
        <v>104</v>
      </c>
      <c r="G7" s="181"/>
      <c r="H7" s="182"/>
      <c r="I7" s="164"/>
      <c r="J7" s="168"/>
      <c r="K7" s="186"/>
      <c r="L7" s="187"/>
      <c r="M7" s="188"/>
      <c r="N7" s="171"/>
      <c r="O7" s="1"/>
    </row>
    <row r="8" spans="1:15" ht="33" customHeight="1">
      <c r="A8" s="178"/>
      <c r="B8" s="73" t="s">
        <v>100</v>
      </c>
      <c r="C8" s="73" t="s">
        <v>99</v>
      </c>
      <c r="D8" s="73" t="s">
        <v>100</v>
      </c>
      <c r="E8" s="73" t="s">
        <v>99</v>
      </c>
      <c r="F8" s="73" t="s">
        <v>100</v>
      </c>
      <c r="G8" s="73" t="s">
        <v>99</v>
      </c>
      <c r="H8" s="74" t="s">
        <v>104</v>
      </c>
      <c r="I8" s="165"/>
      <c r="J8" s="169"/>
      <c r="K8" s="73" t="s">
        <v>100</v>
      </c>
      <c r="L8" s="73" t="s">
        <v>99</v>
      </c>
      <c r="M8" s="74" t="s">
        <v>104</v>
      </c>
      <c r="N8" s="172"/>
      <c r="O8" s="1"/>
    </row>
    <row r="9" spans="1:15" ht="35.25" customHeight="1" thickBot="1">
      <c r="A9" s="91" t="s">
        <v>30</v>
      </c>
      <c r="B9" s="16">
        <v>18050</v>
      </c>
      <c r="C9" s="16">
        <v>22398</v>
      </c>
      <c r="D9" s="16">
        <v>194685</v>
      </c>
      <c r="E9" s="16">
        <v>143981</v>
      </c>
      <c r="F9" s="24">
        <f aca="true" t="shared" si="0" ref="F9:G11">B9+D9</f>
        <v>212735</v>
      </c>
      <c r="G9" s="24">
        <f t="shared" si="0"/>
        <v>166379</v>
      </c>
      <c r="H9" s="24">
        <f>SUM(F9:G9)</f>
        <v>379114</v>
      </c>
      <c r="I9" s="16">
        <v>15</v>
      </c>
      <c r="J9" s="16">
        <v>1609</v>
      </c>
      <c r="K9" s="16">
        <v>536</v>
      </c>
      <c r="L9" s="16">
        <v>267</v>
      </c>
      <c r="M9" s="116">
        <f>SUM(K9:L9)</f>
        <v>803</v>
      </c>
      <c r="N9" s="111" t="s">
        <v>93</v>
      </c>
      <c r="O9" s="1"/>
    </row>
    <row r="10" spans="1:15" ht="41.25" customHeight="1" thickBot="1">
      <c r="A10" s="92" t="s">
        <v>86</v>
      </c>
      <c r="B10" s="13">
        <v>5069</v>
      </c>
      <c r="C10" s="13">
        <v>1947</v>
      </c>
      <c r="D10" s="13">
        <v>14436</v>
      </c>
      <c r="E10" s="13">
        <v>1178</v>
      </c>
      <c r="F10" s="28">
        <f t="shared" si="0"/>
        <v>19505</v>
      </c>
      <c r="G10" s="28">
        <f t="shared" si="0"/>
        <v>3125</v>
      </c>
      <c r="H10" s="106">
        <f>SUM(F10:G10)</f>
        <v>22630</v>
      </c>
      <c r="I10" s="13">
        <v>8</v>
      </c>
      <c r="J10" s="13">
        <v>1082</v>
      </c>
      <c r="K10" s="13">
        <v>178</v>
      </c>
      <c r="L10" s="13">
        <v>23</v>
      </c>
      <c r="M10" s="117">
        <f>SUM(K10:L10)</f>
        <v>201</v>
      </c>
      <c r="N10" s="112" t="s">
        <v>163</v>
      </c>
      <c r="O10" s="1"/>
    </row>
    <row r="11" spans="1:15" ht="35.25" customHeight="1">
      <c r="A11" s="110" t="s">
        <v>31</v>
      </c>
      <c r="B11" s="14">
        <v>561</v>
      </c>
      <c r="C11" s="14">
        <v>750</v>
      </c>
      <c r="D11" s="14">
        <v>2716</v>
      </c>
      <c r="E11" s="14">
        <v>1621</v>
      </c>
      <c r="F11" s="81">
        <f t="shared" si="0"/>
        <v>3277</v>
      </c>
      <c r="G11" s="81">
        <f t="shared" si="0"/>
        <v>2371</v>
      </c>
      <c r="H11" s="87">
        <f>SUM(F11:G11)</f>
        <v>5648</v>
      </c>
      <c r="I11" s="14">
        <v>36</v>
      </c>
      <c r="J11" s="14">
        <v>268</v>
      </c>
      <c r="K11" s="14">
        <v>158</v>
      </c>
      <c r="L11" s="14">
        <v>91</v>
      </c>
      <c r="M11" s="118">
        <f>SUM(K11:L11)</f>
        <v>249</v>
      </c>
      <c r="N11" s="113" t="s">
        <v>32</v>
      </c>
      <c r="O11" s="1"/>
    </row>
    <row r="12" spans="1:15" ht="36.75" customHeight="1">
      <c r="A12" s="115" t="s">
        <v>19</v>
      </c>
      <c r="B12" s="15">
        <f>SUM(B9:B11)</f>
        <v>23680</v>
      </c>
      <c r="C12" s="15">
        <f>SUM(C9:C11)</f>
        <v>25095</v>
      </c>
      <c r="D12" s="15">
        <f>SUM(D9:D11)</f>
        <v>211837</v>
      </c>
      <c r="E12" s="15">
        <f>SUM(E9:E11)</f>
        <v>146780</v>
      </c>
      <c r="F12" s="15">
        <f>SUM(B12+D12)</f>
        <v>235517</v>
      </c>
      <c r="G12" s="15">
        <f>SUM(C12+E12)</f>
        <v>171875</v>
      </c>
      <c r="H12" s="15">
        <f aca="true" t="shared" si="1" ref="H12:M12">SUM(H9:H11)</f>
        <v>407392</v>
      </c>
      <c r="I12" s="15">
        <f t="shared" si="1"/>
        <v>59</v>
      </c>
      <c r="J12" s="15">
        <f t="shared" si="1"/>
        <v>2959</v>
      </c>
      <c r="K12" s="15">
        <f t="shared" si="1"/>
        <v>872</v>
      </c>
      <c r="L12" s="15">
        <f t="shared" si="1"/>
        <v>381</v>
      </c>
      <c r="M12" s="119">
        <f t="shared" si="1"/>
        <v>1253</v>
      </c>
      <c r="N12" s="114" t="s">
        <v>12</v>
      </c>
      <c r="O12" s="1"/>
    </row>
    <row r="13" spans="1:15" ht="15.75">
      <c r="A13" s="1"/>
      <c r="B13" s="1"/>
      <c r="C13" s="1"/>
      <c r="D13" s="1"/>
      <c r="E13" s="1"/>
      <c r="F13" s="1"/>
      <c r="G13" s="1"/>
      <c r="H13" s="1"/>
      <c r="I13" s="1"/>
      <c r="J13" s="1"/>
      <c r="K13" s="1"/>
      <c r="L13" s="1"/>
      <c r="M13" s="1"/>
      <c r="N13" s="1"/>
      <c r="O13" s="1"/>
    </row>
    <row r="14" spans="1:15" ht="15.75">
      <c r="A14" s="1"/>
      <c r="B14" s="1"/>
      <c r="C14" s="1"/>
      <c r="D14" s="1"/>
      <c r="E14" s="1"/>
      <c r="F14" s="1"/>
      <c r="G14" s="1"/>
      <c r="H14" s="1"/>
      <c r="I14" s="1"/>
      <c r="J14" s="1"/>
      <c r="K14" s="1"/>
      <c r="L14" s="1"/>
      <c r="M14" s="1"/>
      <c r="N14" s="1"/>
      <c r="O14" s="1"/>
    </row>
    <row r="15" spans="6:15" ht="27.75" customHeight="1">
      <c r="F15" s="1"/>
      <c r="G15" s="1"/>
      <c r="H15" s="1"/>
      <c r="I15" s="1"/>
      <c r="J15" s="1"/>
      <c r="K15" s="1"/>
      <c r="L15" s="1"/>
      <c r="M15" s="1"/>
      <c r="N15" s="1"/>
      <c r="O15" s="1"/>
    </row>
    <row r="16" spans="6:15" ht="15.75">
      <c r="F16" s="1"/>
      <c r="G16" s="1"/>
      <c r="H16" s="1"/>
      <c r="I16" s="1"/>
      <c r="J16" s="1"/>
      <c r="K16" s="1"/>
      <c r="L16" s="1"/>
      <c r="M16" s="1"/>
      <c r="N16" s="1"/>
      <c r="O16" s="1"/>
    </row>
    <row r="17" spans="6:15" ht="15.75">
      <c r="F17" s="1"/>
      <c r="G17" s="1"/>
      <c r="H17" s="1"/>
      <c r="I17" s="1"/>
      <c r="J17" s="1"/>
      <c r="K17" s="1"/>
      <c r="L17" s="1"/>
      <c r="M17" s="1"/>
      <c r="N17" s="1"/>
      <c r="O17" s="1"/>
    </row>
    <row r="18" spans="6:15" ht="15.75">
      <c r="F18" s="1"/>
      <c r="G18" s="1"/>
      <c r="H18" s="1"/>
      <c r="I18" s="1"/>
      <c r="J18" s="1"/>
      <c r="K18" s="1"/>
      <c r="L18" s="1"/>
      <c r="M18" s="1"/>
      <c r="N18" s="1"/>
      <c r="O18" s="1"/>
    </row>
    <row r="26" spans="2:3" ht="25.5">
      <c r="B26" s="82" t="s">
        <v>108</v>
      </c>
      <c r="C26" s="82" t="s">
        <v>55</v>
      </c>
    </row>
    <row r="27" spans="1:3" ht="38.25">
      <c r="A27" s="67" t="s">
        <v>109</v>
      </c>
      <c r="B27" s="58">
        <f>F9</f>
        <v>212735</v>
      </c>
      <c r="C27" s="58">
        <f>G9</f>
        <v>166379</v>
      </c>
    </row>
    <row r="28" spans="1:3" ht="25.5">
      <c r="A28" s="67" t="s">
        <v>158</v>
      </c>
      <c r="B28" s="58">
        <f aca="true" t="shared" si="2" ref="B27:C29">F10</f>
        <v>19505</v>
      </c>
      <c r="C28" s="58">
        <f t="shared" si="2"/>
        <v>3125</v>
      </c>
    </row>
    <row r="29" spans="1:3" ht="25.5">
      <c r="A29" s="67" t="s">
        <v>6</v>
      </c>
      <c r="B29" s="58">
        <f t="shared" si="2"/>
        <v>3277</v>
      </c>
      <c r="C29" s="58">
        <f t="shared" si="2"/>
        <v>2371</v>
      </c>
    </row>
    <row r="30" spans="2:3" ht="12.75">
      <c r="B30" s="64">
        <f>SUM(B27:B29)</f>
        <v>235517</v>
      </c>
      <c r="C30" s="64">
        <f>SUM(C27:C29)</f>
        <v>171875</v>
      </c>
    </row>
  </sheetData>
  <sheetProtection/>
  <mergeCells count="14">
    <mergeCell ref="F7:H7"/>
    <mergeCell ref="B6:H6"/>
    <mergeCell ref="K6:M7"/>
    <mergeCell ref="A3:N3"/>
    <mergeCell ref="I6:I8"/>
    <mergeCell ref="A4:N4"/>
    <mergeCell ref="J6:J8"/>
    <mergeCell ref="N6:N8"/>
    <mergeCell ref="A2:N2"/>
    <mergeCell ref="A1:N1"/>
    <mergeCell ref="B5:L5"/>
    <mergeCell ref="A6:A8"/>
    <mergeCell ref="B7:C7"/>
    <mergeCell ref="D7:E7"/>
  </mergeCells>
  <printOptions horizontalCentered="1" verticalCentered="1"/>
  <pageMargins left="0" right="0" top="0" bottom="0" header="0" footer="0"/>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T24"/>
  <sheetViews>
    <sheetView rightToLeft="1" view="pageBreakPreview" zoomScaleSheetLayoutView="100" workbookViewId="0" topLeftCell="A1">
      <selection activeCell="C19" sqref="C19"/>
    </sheetView>
  </sheetViews>
  <sheetFormatPr defaultColWidth="9.140625" defaultRowHeight="12.75"/>
  <cols>
    <col min="1" max="1" width="17.00390625" style="0" customWidth="1"/>
    <col min="2" max="12" width="10.140625" style="0" customWidth="1"/>
    <col min="13" max="13" width="9.7109375" style="0" customWidth="1"/>
    <col min="14" max="14" width="16.00390625" style="0" customWidth="1"/>
  </cols>
  <sheetData>
    <row r="1" spans="1:20" ht="18">
      <c r="A1" s="174" t="s">
        <v>53</v>
      </c>
      <c r="B1" s="174"/>
      <c r="C1" s="174"/>
      <c r="D1" s="174"/>
      <c r="E1" s="174"/>
      <c r="F1" s="174"/>
      <c r="G1" s="174"/>
      <c r="H1" s="174"/>
      <c r="I1" s="174"/>
      <c r="J1" s="174"/>
      <c r="K1" s="174"/>
      <c r="L1" s="174"/>
      <c r="M1" s="174"/>
      <c r="N1" s="174"/>
      <c r="O1" s="1"/>
      <c r="P1" s="1"/>
      <c r="Q1" s="1"/>
      <c r="R1" s="1"/>
      <c r="S1" s="1"/>
      <c r="T1" s="1"/>
    </row>
    <row r="2" spans="1:15" ht="18">
      <c r="A2" s="173">
        <v>2020</v>
      </c>
      <c r="B2" s="173"/>
      <c r="C2" s="173"/>
      <c r="D2" s="173"/>
      <c r="E2" s="173"/>
      <c r="F2" s="173"/>
      <c r="G2" s="173"/>
      <c r="H2" s="173"/>
      <c r="I2" s="173"/>
      <c r="J2" s="173"/>
      <c r="K2" s="173"/>
      <c r="L2" s="173"/>
      <c r="M2" s="173"/>
      <c r="N2" s="173"/>
      <c r="O2" s="62"/>
    </row>
    <row r="3" spans="1:20" ht="15.75">
      <c r="A3" s="166" t="s">
        <v>112</v>
      </c>
      <c r="B3" s="166"/>
      <c r="C3" s="166"/>
      <c r="D3" s="166"/>
      <c r="E3" s="166"/>
      <c r="F3" s="166"/>
      <c r="G3" s="166"/>
      <c r="H3" s="166"/>
      <c r="I3" s="166"/>
      <c r="J3" s="166"/>
      <c r="K3" s="166"/>
      <c r="L3" s="166"/>
      <c r="M3" s="166"/>
      <c r="N3" s="166"/>
      <c r="O3" s="1"/>
      <c r="P3" s="1"/>
      <c r="Q3" s="1"/>
      <c r="R3" s="1"/>
      <c r="S3" s="1"/>
      <c r="T3" s="1"/>
    </row>
    <row r="4" spans="1:20" ht="15.75">
      <c r="A4" s="166">
        <v>2020</v>
      </c>
      <c r="B4" s="166"/>
      <c r="C4" s="166"/>
      <c r="D4" s="166"/>
      <c r="E4" s="166"/>
      <c r="F4" s="166"/>
      <c r="G4" s="166"/>
      <c r="H4" s="166"/>
      <c r="I4" s="166"/>
      <c r="J4" s="166"/>
      <c r="K4" s="166"/>
      <c r="L4" s="166"/>
      <c r="M4" s="166"/>
      <c r="N4" s="166"/>
      <c r="O4" s="1"/>
      <c r="P4" s="1"/>
      <c r="Q4" s="1"/>
      <c r="R4" s="1"/>
      <c r="S4" s="1"/>
      <c r="T4" s="1"/>
    </row>
    <row r="5" spans="1:20" ht="15.75">
      <c r="A5" s="34" t="s">
        <v>177</v>
      </c>
      <c r="B5" s="34"/>
      <c r="C5" s="34"/>
      <c r="D5" s="34"/>
      <c r="E5" s="34"/>
      <c r="F5" s="34"/>
      <c r="G5" s="34"/>
      <c r="H5" s="34"/>
      <c r="I5" s="34"/>
      <c r="J5" s="34"/>
      <c r="K5" s="34"/>
      <c r="L5" s="34"/>
      <c r="M5" s="45"/>
      <c r="N5" s="35" t="s">
        <v>178</v>
      </c>
      <c r="O5" s="1"/>
      <c r="P5" s="1"/>
      <c r="Q5" s="1"/>
      <c r="R5" s="1"/>
      <c r="S5" s="1"/>
      <c r="T5" s="1"/>
    </row>
    <row r="6" spans="1:20" ht="39.75" customHeight="1" thickBot="1">
      <c r="A6" s="176" t="s">
        <v>113</v>
      </c>
      <c r="B6" s="189" t="s">
        <v>110</v>
      </c>
      <c r="C6" s="189"/>
      <c r="D6" s="189"/>
      <c r="E6" s="189" t="s">
        <v>111</v>
      </c>
      <c r="F6" s="189"/>
      <c r="G6" s="189"/>
      <c r="H6" s="189" t="s">
        <v>168</v>
      </c>
      <c r="I6" s="189"/>
      <c r="J6" s="189"/>
      <c r="K6" s="189" t="s">
        <v>115</v>
      </c>
      <c r="L6" s="189"/>
      <c r="M6" s="189"/>
      <c r="N6" s="170" t="s">
        <v>114</v>
      </c>
      <c r="O6" s="1"/>
      <c r="P6" s="1"/>
      <c r="Q6" s="1"/>
      <c r="R6" s="1"/>
      <c r="S6" s="1"/>
      <c r="T6" s="1"/>
    </row>
    <row r="7" spans="1:20" ht="32.25" customHeight="1">
      <c r="A7" s="178"/>
      <c r="B7" s="74" t="s">
        <v>100</v>
      </c>
      <c r="C7" s="74" t="s">
        <v>99</v>
      </c>
      <c r="D7" s="74" t="s">
        <v>104</v>
      </c>
      <c r="E7" s="74" t="s">
        <v>100</v>
      </c>
      <c r="F7" s="74" t="s">
        <v>99</v>
      </c>
      <c r="G7" s="74" t="s">
        <v>104</v>
      </c>
      <c r="H7" s="74" t="s">
        <v>100</v>
      </c>
      <c r="I7" s="74" t="s">
        <v>99</v>
      </c>
      <c r="J7" s="74" t="s">
        <v>104</v>
      </c>
      <c r="K7" s="74" t="s">
        <v>100</v>
      </c>
      <c r="L7" s="74" t="s">
        <v>99</v>
      </c>
      <c r="M7" s="74" t="s">
        <v>104</v>
      </c>
      <c r="N7" s="172"/>
      <c r="O7" s="1"/>
      <c r="P7" s="1"/>
      <c r="Q7" s="1"/>
      <c r="R7" s="1"/>
      <c r="S7" s="1"/>
      <c r="T7" s="1"/>
    </row>
    <row r="8" spans="1:20" ht="32.25" customHeight="1" thickBot="1">
      <c r="A8" s="126" t="s">
        <v>169</v>
      </c>
      <c r="B8" s="39">
        <v>0</v>
      </c>
      <c r="C8" s="39">
        <v>0</v>
      </c>
      <c r="D8" s="24">
        <f>B8+C8</f>
        <v>0</v>
      </c>
      <c r="E8" s="39">
        <v>187</v>
      </c>
      <c r="F8" s="39">
        <v>143</v>
      </c>
      <c r="G8" s="24">
        <f>E8+F8</f>
        <v>330</v>
      </c>
      <c r="H8" s="39">
        <v>75</v>
      </c>
      <c r="I8" s="39">
        <v>81</v>
      </c>
      <c r="J8" s="24">
        <f>H8+I8</f>
        <v>156</v>
      </c>
      <c r="K8" s="24">
        <f aca="true" t="shared" si="0" ref="K8:L11">SUM(B8+E8+H8)</f>
        <v>262</v>
      </c>
      <c r="L8" s="24">
        <f t="shared" si="0"/>
        <v>224</v>
      </c>
      <c r="M8" s="24">
        <f>K8+L8</f>
        <v>486</v>
      </c>
      <c r="N8" s="105" t="s">
        <v>170</v>
      </c>
      <c r="O8" s="1"/>
      <c r="P8" s="1"/>
      <c r="Q8" s="1"/>
      <c r="R8" s="1"/>
      <c r="S8" s="1"/>
      <c r="T8" s="1"/>
    </row>
    <row r="9" spans="1:20" ht="32.25" customHeight="1" thickBot="1">
      <c r="A9" s="127" t="s">
        <v>35</v>
      </c>
      <c r="B9" s="40">
        <v>6229</v>
      </c>
      <c r="C9" s="40">
        <v>8459</v>
      </c>
      <c r="D9" s="28">
        <f>B9+C9</f>
        <v>14688</v>
      </c>
      <c r="E9" s="40">
        <v>675</v>
      </c>
      <c r="F9" s="40">
        <v>179</v>
      </c>
      <c r="G9" s="28">
        <f>E9+F9</f>
        <v>854</v>
      </c>
      <c r="H9" s="40">
        <v>681</v>
      </c>
      <c r="I9" s="40">
        <v>477</v>
      </c>
      <c r="J9" s="28">
        <f>H9+I9</f>
        <v>1158</v>
      </c>
      <c r="K9" s="28">
        <f t="shared" si="0"/>
        <v>7585</v>
      </c>
      <c r="L9" s="28">
        <f t="shared" si="0"/>
        <v>9115</v>
      </c>
      <c r="M9" s="28">
        <f>K9+L9</f>
        <v>16700</v>
      </c>
      <c r="N9" s="83" t="s">
        <v>35</v>
      </c>
      <c r="O9" s="1"/>
      <c r="P9" s="1"/>
      <c r="Q9" s="1"/>
      <c r="R9" s="1"/>
      <c r="S9" s="1"/>
      <c r="T9" s="1"/>
    </row>
    <row r="10" spans="1:20" ht="32.25" customHeight="1" thickBot="1">
      <c r="A10" s="128" t="s">
        <v>36</v>
      </c>
      <c r="B10" s="41">
        <v>142503</v>
      </c>
      <c r="C10" s="41">
        <v>137238</v>
      </c>
      <c r="D10" s="24">
        <f>B10+C10</f>
        <v>279741</v>
      </c>
      <c r="E10" s="41">
        <v>6976</v>
      </c>
      <c r="F10" s="41">
        <v>1855</v>
      </c>
      <c r="G10" s="24">
        <f>E10+F10</f>
        <v>8831</v>
      </c>
      <c r="H10" s="41">
        <v>1956</v>
      </c>
      <c r="I10" s="41">
        <v>1317</v>
      </c>
      <c r="J10" s="24">
        <f>H10+I10</f>
        <v>3273</v>
      </c>
      <c r="K10" s="24">
        <f t="shared" si="0"/>
        <v>151435</v>
      </c>
      <c r="L10" s="24">
        <f t="shared" si="0"/>
        <v>140410</v>
      </c>
      <c r="M10" s="44">
        <f>K10+L10</f>
        <v>291845</v>
      </c>
      <c r="N10" s="84" t="s">
        <v>36</v>
      </c>
      <c r="O10" s="1"/>
      <c r="P10" s="1"/>
      <c r="Q10" s="1"/>
      <c r="R10" s="1"/>
      <c r="S10" s="1"/>
      <c r="T10" s="1"/>
    </row>
    <row r="11" spans="1:20" ht="32.25" customHeight="1">
      <c r="A11" s="129" t="s">
        <v>49</v>
      </c>
      <c r="B11" s="42">
        <v>64003</v>
      </c>
      <c r="C11" s="42">
        <v>20682</v>
      </c>
      <c r="D11" s="32">
        <f>B11+C11</f>
        <v>84685</v>
      </c>
      <c r="E11" s="42">
        <v>11667</v>
      </c>
      <c r="F11" s="42">
        <v>948</v>
      </c>
      <c r="G11" s="32">
        <f>E11+F11</f>
        <v>12615</v>
      </c>
      <c r="H11" s="42">
        <v>565</v>
      </c>
      <c r="I11" s="42">
        <v>496</v>
      </c>
      <c r="J11" s="32">
        <f>H11+I11</f>
        <v>1061</v>
      </c>
      <c r="K11" s="32">
        <f t="shared" si="0"/>
        <v>76235</v>
      </c>
      <c r="L11" s="32">
        <f t="shared" si="0"/>
        <v>22126</v>
      </c>
      <c r="M11" s="32">
        <f>K11+L11</f>
        <v>98361</v>
      </c>
      <c r="N11" s="85" t="s">
        <v>49</v>
      </c>
      <c r="O11" s="1"/>
      <c r="P11" s="1"/>
      <c r="Q11" s="1"/>
      <c r="R11" s="1"/>
      <c r="S11" s="1"/>
      <c r="T11" s="1"/>
    </row>
    <row r="12" spans="1:20" ht="33.75" customHeight="1">
      <c r="A12" s="38" t="s">
        <v>19</v>
      </c>
      <c r="B12" s="43">
        <f>SUM(B8:B11)</f>
        <v>212735</v>
      </c>
      <c r="C12" s="43">
        <f aca="true" t="shared" si="1" ref="C12:M12">SUM(C8:C11)</f>
        <v>166379</v>
      </c>
      <c r="D12" s="43">
        <f t="shared" si="1"/>
        <v>379114</v>
      </c>
      <c r="E12" s="43">
        <f t="shared" si="1"/>
        <v>19505</v>
      </c>
      <c r="F12" s="43">
        <f t="shared" si="1"/>
        <v>3125</v>
      </c>
      <c r="G12" s="43">
        <f t="shared" si="1"/>
        <v>22630</v>
      </c>
      <c r="H12" s="43">
        <f t="shared" si="1"/>
        <v>3277</v>
      </c>
      <c r="I12" s="43">
        <f t="shared" si="1"/>
        <v>2371</v>
      </c>
      <c r="J12" s="43">
        <f t="shared" si="1"/>
        <v>5648</v>
      </c>
      <c r="K12" s="43">
        <f t="shared" si="1"/>
        <v>235517</v>
      </c>
      <c r="L12" s="43">
        <f t="shared" si="1"/>
        <v>171875</v>
      </c>
      <c r="M12" s="43">
        <f t="shared" si="1"/>
        <v>407392</v>
      </c>
      <c r="N12" s="86" t="s">
        <v>12</v>
      </c>
      <c r="O12" s="1"/>
      <c r="P12" s="1"/>
      <c r="Q12" s="1"/>
      <c r="R12" s="1"/>
      <c r="S12" s="1"/>
      <c r="T12" s="1"/>
    </row>
    <row r="13" spans="1:14" s="5" customFormat="1" ht="14.25">
      <c r="A13" s="121" t="s">
        <v>171</v>
      </c>
      <c r="N13" s="122" t="s">
        <v>172</v>
      </c>
    </row>
    <row r="14" ht="13.5" customHeight="1" thickBot="1">
      <c r="F14" s="60"/>
    </row>
    <row r="17" spans="2:3" ht="12.75">
      <c r="B17" s="65" t="s">
        <v>80</v>
      </c>
      <c r="C17" s="65" t="s">
        <v>81</v>
      </c>
    </row>
    <row r="18" spans="1:3" ht="12.75">
      <c r="A18" s="65" t="s">
        <v>78</v>
      </c>
      <c r="B18" s="66">
        <f>K8+K9</f>
        <v>7847</v>
      </c>
      <c r="C18" s="58">
        <f>L8+L9</f>
        <v>9339</v>
      </c>
    </row>
    <row r="19" spans="1:3" ht="12.75">
      <c r="A19" s="65" t="s">
        <v>79</v>
      </c>
      <c r="B19" s="66">
        <f>K10</f>
        <v>151435</v>
      </c>
      <c r="C19" s="58">
        <f>L10</f>
        <v>140410</v>
      </c>
    </row>
    <row r="20" spans="1:3" ht="12.75">
      <c r="A20" s="65" t="s">
        <v>37</v>
      </c>
      <c r="B20" s="66">
        <f>K11</f>
        <v>76235</v>
      </c>
      <c r="C20" s="58">
        <f>L11</f>
        <v>22126</v>
      </c>
    </row>
    <row r="21" spans="2:3" ht="12.75">
      <c r="B21" s="64">
        <f>SUM(B18:B20)</f>
        <v>235517</v>
      </c>
      <c r="C21" s="64">
        <f>SUM(C18:C20)</f>
        <v>171875</v>
      </c>
    </row>
    <row r="22" ht="12.75">
      <c r="A22" s="63"/>
    </row>
    <row r="23" ht="12.75">
      <c r="A23" s="63"/>
    </row>
    <row r="24" ht="12.75">
      <c r="A24" s="63"/>
    </row>
  </sheetData>
  <sheetProtection/>
  <mergeCells count="10">
    <mergeCell ref="A1:N1"/>
    <mergeCell ref="A3:N3"/>
    <mergeCell ref="A4:N4"/>
    <mergeCell ref="A6:A7"/>
    <mergeCell ref="B6:D6"/>
    <mergeCell ref="E6:G6"/>
    <mergeCell ref="K6:M6"/>
    <mergeCell ref="N6:N7"/>
    <mergeCell ref="A2:N2"/>
    <mergeCell ref="H6:J6"/>
  </mergeCells>
  <printOptions horizontalCentered="1" verticalCentered="1"/>
  <pageMargins left="0" right="0" top="0" bottom="0" header="0" footer="0"/>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W27"/>
  <sheetViews>
    <sheetView rightToLeft="1" view="pageBreakPreview" zoomScaleSheetLayoutView="100" zoomScalePageLayoutView="0" workbookViewId="0" topLeftCell="A1">
      <selection activeCell="M3" sqref="M3"/>
    </sheetView>
  </sheetViews>
  <sheetFormatPr defaultColWidth="9.140625" defaultRowHeight="12.75"/>
  <cols>
    <col min="1" max="1" width="30.8515625" style="0" customWidth="1"/>
    <col min="2" max="10" width="9.421875" style="0" customWidth="1"/>
    <col min="11" max="11" width="38.57421875" style="0" customWidth="1"/>
  </cols>
  <sheetData>
    <row r="1" spans="1:11" ht="21.75" customHeight="1">
      <c r="A1" s="174" t="s">
        <v>190</v>
      </c>
      <c r="B1" s="174"/>
      <c r="C1" s="174"/>
      <c r="D1" s="174"/>
      <c r="E1" s="174"/>
      <c r="F1" s="174"/>
      <c r="G1" s="174"/>
      <c r="H1" s="174"/>
      <c r="I1" s="174"/>
      <c r="J1" s="174"/>
      <c r="K1" s="174"/>
    </row>
    <row r="2" spans="1:11" ht="21.75" customHeight="1">
      <c r="A2" s="173">
        <v>2020</v>
      </c>
      <c r="B2" s="173"/>
      <c r="C2" s="173"/>
      <c r="D2" s="173"/>
      <c r="E2" s="173"/>
      <c r="F2" s="173"/>
      <c r="G2" s="173"/>
      <c r="H2" s="173"/>
      <c r="I2" s="173"/>
      <c r="J2" s="173"/>
      <c r="K2" s="173"/>
    </row>
    <row r="3" spans="1:11" ht="34.5" customHeight="1">
      <c r="A3" s="166" t="s">
        <v>117</v>
      </c>
      <c r="B3" s="166"/>
      <c r="C3" s="166"/>
      <c r="D3" s="166"/>
      <c r="E3" s="166"/>
      <c r="F3" s="166"/>
      <c r="G3" s="166"/>
      <c r="H3" s="166"/>
      <c r="I3" s="166"/>
      <c r="J3" s="166"/>
      <c r="K3" s="166"/>
    </row>
    <row r="4" spans="1:11" ht="15.75">
      <c r="A4" s="193">
        <v>2020</v>
      </c>
      <c r="B4" s="193"/>
      <c r="C4" s="193"/>
      <c r="D4" s="193"/>
      <c r="E4" s="193"/>
      <c r="F4" s="193"/>
      <c r="G4" s="193"/>
      <c r="H4" s="193"/>
      <c r="I4" s="193"/>
      <c r="J4" s="193"/>
      <c r="K4" s="193"/>
    </row>
    <row r="5" spans="1:11" ht="15.75">
      <c r="A5" s="33" t="s">
        <v>87</v>
      </c>
      <c r="B5" s="33"/>
      <c r="C5" s="33"/>
      <c r="D5" s="33"/>
      <c r="E5" s="33"/>
      <c r="F5" s="33"/>
      <c r="G5" s="33"/>
      <c r="H5" s="33"/>
      <c r="I5" s="33"/>
      <c r="J5" s="34"/>
      <c r="K5" s="35" t="s">
        <v>88</v>
      </c>
    </row>
    <row r="6" spans="1:23" s="18" customFormat="1" ht="30" customHeight="1" thickBot="1">
      <c r="A6" s="195" t="s">
        <v>1</v>
      </c>
      <c r="B6" s="190" t="s">
        <v>159</v>
      </c>
      <c r="C6" s="190"/>
      <c r="D6" s="190"/>
      <c r="E6" s="190"/>
      <c r="F6" s="190"/>
      <c r="G6" s="190"/>
      <c r="H6" s="190"/>
      <c r="I6" s="190"/>
      <c r="J6" s="190"/>
      <c r="K6" s="170" t="s">
        <v>7</v>
      </c>
      <c r="L6" s="17"/>
      <c r="M6" s="17"/>
      <c r="N6" s="17"/>
      <c r="O6" s="17"/>
      <c r="P6" s="17"/>
      <c r="Q6" s="17"/>
      <c r="R6" s="17"/>
      <c r="S6" s="17"/>
      <c r="T6" s="17"/>
      <c r="U6" s="17"/>
      <c r="V6" s="17"/>
      <c r="W6" s="17"/>
    </row>
    <row r="7" spans="1:23" s="20" customFormat="1" ht="30" customHeight="1" thickBot="1">
      <c r="A7" s="196"/>
      <c r="B7" s="191" t="s">
        <v>102</v>
      </c>
      <c r="C7" s="192"/>
      <c r="D7" s="192"/>
      <c r="E7" s="191" t="s">
        <v>103</v>
      </c>
      <c r="F7" s="192"/>
      <c r="G7" s="192"/>
      <c r="H7" s="191" t="s">
        <v>116</v>
      </c>
      <c r="I7" s="191"/>
      <c r="J7" s="191"/>
      <c r="K7" s="194"/>
      <c r="L7" s="19"/>
      <c r="M7" s="19"/>
      <c r="N7" s="19"/>
      <c r="O7" s="19"/>
      <c r="P7" s="19"/>
      <c r="Q7" s="19"/>
      <c r="R7" s="19"/>
      <c r="S7" s="19"/>
      <c r="T7" s="19"/>
      <c r="U7" s="19"/>
      <c r="V7" s="19"/>
      <c r="W7" s="19"/>
    </row>
    <row r="8" spans="1:23" s="22" customFormat="1" ht="30" customHeight="1">
      <c r="A8" s="197"/>
      <c r="B8" s="74" t="s">
        <v>100</v>
      </c>
      <c r="C8" s="74" t="s">
        <v>99</v>
      </c>
      <c r="D8" s="74" t="s">
        <v>104</v>
      </c>
      <c r="E8" s="74" t="s">
        <v>100</v>
      </c>
      <c r="F8" s="74" t="s">
        <v>99</v>
      </c>
      <c r="G8" s="74" t="s">
        <v>104</v>
      </c>
      <c r="H8" s="74" t="s">
        <v>100</v>
      </c>
      <c r="I8" s="74" t="s">
        <v>99</v>
      </c>
      <c r="J8" s="74" t="s">
        <v>104</v>
      </c>
      <c r="K8" s="172"/>
      <c r="L8" s="21"/>
      <c r="M8" s="21"/>
      <c r="N8" s="21"/>
      <c r="O8" s="21"/>
      <c r="P8" s="21"/>
      <c r="Q8" s="21"/>
      <c r="R8" s="21"/>
      <c r="S8" s="21"/>
      <c r="T8" s="21"/>
      <c r="U8" s="21"/>
      <c r="V8" s="21"/>
      <c r="W8" s="21"/>
    </row>
    <row r="9" spans="1:23" s="26" customFormat="1" ht="23.25" customHeight="1" thickBot="1">
      <c r="A9" s="123" t="s">
        <v>71</v>
      </c>
      <c r="B9" s="23">
        <v>8814</v>
      </c>
      <c r="C9" s="23">
        <v>11458</v>
      </c>
      <c r="D9" s="24">
        <f>B9+C9</f>
        <v>20272</v>
      </c>
      <c r="E9" s="23">
        <v>21450</v>
      </c>
      <c r="F9" s="23">
        <v>14199</v>
      </c>
      <c r="G9" s="24">
        <f>E9+F9</f>
        <v>35649</v>
      </c>
      <c r="H9" s="24">
        <f aca="true" t="shared" si="0" ref="H9:I26">SUM(B9+E9)</f>
        <v>30264</v>
      </c>
      <c r="I9" s="24">
        <f t="shared" si="0"/>
        <v>25657</v>
      </c>
      <c r="J9" s="24">
        <f>H9+I9</f>
        <v>55921</v>
      </c>
      <c r="K9" s="156" t="s">
        <v>8</v>
      </c>
      <c r="L9" s="25"/>
      <c r="M9" s="25"/>
      <c r="N9" s="25"/>
      <c r="O9" s="25"/>
      <c r="P9" s="25"/>
      <c r="Q9" s="25"/>
      <c r="R9" s="25"/>
      <c r="S9" s="25"/>
      <c r="T9" s="25"/>
      <c r="U9" s="25"/>
      <c r="V9" s="25"/>
      <c r="W9" s="25"/>
    </row>
    <row r="10" spans="1:23" s="26" customFormat="1" ht="23.25" customHeight="1" thickBot="1">
      <c r="A10" s="124" t="s">
        <v>184</v>
      </c>
      <c r="B10" s="27">
        <v>1352</v>
      </c>
      <c r="C10" s="27">
        <v>1546</v>
      </c>
      <c r="D10" s="28">
        <f aca="true" t="shared" si="1" ref="D10:D25">B10+C10</f>
        <v>2898</v>
      </c>
      <c r="E10" s="27">
        <v>567</v>
      </c>
      <c r="F10" s="27">
        <v>267</v>
      </c>
      <c r="G10" s="28">
        <f>E10+F10</f>
        <v>834</v>
      </c>
      <c r="H10" s="28">
        <f>SUM(B10+E10)</f>
        <v>1919</v>
      </c>
      <c r="I10" s="28">
        <f>SUM(C10+F10)</f>
        <v>1813</v>
      </c>
      <c r="J10" s="28">
        <f>H10+I10</f>
        <v>3732</v>
      </c>
      <c r="K10" s="157" t="s">
        <v>183</v>
      </c>
      <c r="L10" s="25"/>
      <c r="M10" s="25"/>
      <c r="N10" s="25"/>
      <c r="O10" s="25"/>
      <c r="P10" s="25"/>
      <c r="Q10" s="25"/>
      <c r="R10" s="25"/>
      <c r="S10" s="25"/>
      <c r="T10" s="25"/>
      <c r="U10" s="25"/>
      <c r="V10" s="25"/>
      <c r="W10" s="25"/>
    </row>
    <row r="11" spans="1:23" s="30" customFormat="1" ht="23.25" customHeight="1" thickBot="1">
      <c r="A11" s="123" t="s">
        <v>85</v>
      </c>
      <c r="B11" s="23">
        <v>296</v>
      </c>
      <c r="C11" s="23">
        <v>559</v>
      </c>
      <c r="D11" s="24">
        <f t="shared" si="1"/>
        <v>855</v>
      </c>
      <c r="E11" s="23">
        <v>600</v>
      </c>
      <c r="F11" s="23">
        <v>569</v>
      </c>
      <c r="G11" s="24">
        <f aca="true" t="shared" si="2" ref="G11:G26">E11+F11</f>
        <v>1169</v>
      </c>
      <c r="H11" s="24">
        <f t="shared" si="0"/>
        <v>896</v>
      </c>
      <c r="I11" s="24">
        <f t="shared" si="0"/>
        <v>1128</v>
      </c>
      <c r="J11" s="24">
        <f aca="true" t="shared" si="3" ref="J11:J25">H11+I11</f>
        <v>2024</v>
      </c>
      <c r="K11" s="156" t="s">
        <v>75</v>
      </c>
      <c r="L11" s="29"/>
      <c r="M11" s="29"/>
      <c r="N11" s="29"/>
      <c r="O11" s="29"/>
      <c r="P11" s="29"/>
      <c r="Q11" s="29"/>
      <c r="R11" s="29"/>
      <c r="S11" s="29"/>
      <c r="T11" s="29"/>
      <c r="U11" s="29"/>
      <c r="V11" s="29"/>
      <c r="W11" s="29"/>
    </row>
    <row r="12" spans="1:23" s="26" customFormat="1" ht="23.25" customHeight="1" thickBot="1">
      <c r="A12" s="124" t="s">
        <v>179</v>
      </c>
      <c r="B12" s="27">
        <v>1829</v>
      </c>
      <c r="C12" s="27">
        <v>2605</v>
      </c>
      <c r="D12" s="28">
        <f t="shared" si="1"/>
        <v>4434</v>
      </c>
      <c r="E12" s="27">
        <v>20110</v>
      </c>
      <c r="F12" s="27">
        <v>8994</v>
      </c>
      <c r="G12" s="28">
        <f t="shared" si="2"/>
        <v>29104</v>
      </c>
      <c r="H12" s="28">
        <f t="shared" si="0"/>
        <v>21939</v>
      </c>
      <c r="I12" s="28">
        <f t="shared" si="0"/>
        <v>11599</v>
      </c>
      <c r="J12" s="28">
        <f t="shared" si="3"/>
        <v>33538</v>
      </c>
      <c r="K12" s="157" t="s">
        <v>180</v>
      </c>
      <c r="L12" s="25"/>
      <c r="M12" s="25"/>
      <c r="N12" s="25"/>
      <c r="O12" s="25"/>
      <c r="P12" s="25"/>
      <c r="Q12" s="25"/>
      <c r="R12" s="25"/>
      <c r="S12" s="25"/>
      <c r="T12" s="25"/>
      <c r="U12" s="25"/>
      <c r="V12" s="25"/>
      <c r="W12" s="25"/>
    </row>
    <row r="13" spans="1:23" s="30" customFormat="1" ht="23.25" customHeight="1" thickBot="1">
      <c r="A13" s="123" t="s">
        <v>182</v>
      </c>
      <c r="B13" s="23">
        <v>792</v>
      </c>
      <c r="C13" s="23">
        <v>1011</v>
      </c>
      <c r="D13" s="24">
        <f t="shared" si="1"/>
        <v>1803</v>
      </c>
      <c r="E13" s="23">
        <v>2411</v>
      </c>
      <c r="F13" s="23">
        <v>643</v>
      </c>
      <c r="G13" s="24">
        <f t="shared" si="2"/>
        <v>3054</v>
      </c>
      <c r="H13" s="24">
        <f t="shared" si="0"/>
        <v>3203</v>
      </c>
      <c r="I13" s="24">
        <f t="shared" si="0"/>
        <v>1654</v>
      </c>
      <c r="J13" s="24">
        <f t="shared" si="3"/>
        <v>4857</v>
      </c>
      <c r="K13" s="156" t="s">
        <v>181</v>
      </c>
      <c r="L13" s="29"/>
      <c r="M13" s="29"/>
      <c r="N13" s="29"/>
      <c r="O13" s="29"/>
      <c r="P13" s="29"/>
      <c r="Q13" s="29"/>
      <c r="R13" s="29"/>
      <c r="S13" s="29"/>
      <c r="T13" s="29"/>
      <c r="U13" s="29"/>
      <c r="V13" s="29"/>
      <c r="W13" s="29"/>
    </row>
    <row r="14" spans="1:23" s="26" customFormat="1" ht="23.25" customHeight="1" thickBot="1">
      <c r="A14" s="124" t="s">
        <v>48</v>
      </c>
      <c r="B14" s="27">
        <v>1969</v>
      </c>
      <c r="C14" s="27">
        <v>1529</v>
      </c>
      <c r="D14" s="28">
        <f t="shared" si="1"/>
        <v>3498</v>
      </c>
      <c r="E14" s="27">
        <v>3376</v>
      </c>
      <c r="F14" s="27">
        <v>2116</v>
      </c>
      <c r="G14" s="28">
        <f t="shared" si="2"/>
        <v>5492</v>
      </c>
      <c r="H14" s="28">
        <f t="shared" si="0"/>
        <v>5345</v>
      </c>
      <c r="I14" s="28">
        <f t="shared" si="0"/>
        <v>3645</v>
      </c>
      <c r="J14" s="28">
        <f t="shared" si="3"/>
        <v>8990</v>
      </c>
      <c r="K14" s="157" t="s">
        <v>50</v>
      </c>
      <c r="L14" s="25"/>
      <c r="M14" s="25"/>
      <c r="N14" s="25"/>
      <c r="O14" s="25"/>
      <c r="P14" s="25"/>
      <c r="Q14" s="25"/>
      <c r="R14" s="25"/>
      <c r="S14" s="25"/>
      <c r="T14" s="25"/>
      <c r="U14" s="25"/>
      <c r="V14" s="25"/>
      <c r="W14" s="25"/>
    </row>
    <row r="15" spans="1:23" s="30" customFormat="1" ht="23.25" customHeight="1" thickBot="1">
      <c r="A15" s="123" t="s">
        <v>119</v>
      </c>
      <c r="B15" s="23">
        <v>97</v>
      </c>
      <c r="C15" s="23">
        <v>1569</v>
      </c>
      <c r="D15" s="24">
        <f t="shared" si="1"/>
        <v>1666</v>
      </c>
      <c r="E15" s="23">
        <v>1980</v>
      </c>
      <c r="F15" s="23">
        <v>2567</v>
      </c>
      <c r="G15" s="24">
        <f t="shared" si="2"/>
        <v>4547</v>
      </c>
      <c r="H15" s="24">
        <f t="shared" si="0"/>
        <v>2077</v>
      </c>
      <c r="I15" s="24">
        <f t="shared" si="0"/>
        <v>4136</v>
      </c>
      <c r="J15" s="24">
        <f t="shared" si="3"/>
        <v>6213</v>
      </c>
      <c r="K15" s="156" t="s">
        <v>51</v>
      </c>
      <c r="L15" s="29"/>
      <c r="M15" s="29"/>
      <c r="N15" s="29"/>
      <c r="O15" s="29"/>
      <c r="P15" s="29"/>
      <c r="Q15" s="29"/>
      <c r="R15" s="29"/>
      <c r="S15" s="29"/>
      <c r="T15" s="29"/>
      <c r="U15" s="29"/>
      <c r="V15" s="29"/>
      <c r="W15" s="29"/>
    </row>
    <row r="16" spans="1:23" s="26" customFormat="1" ht="23.25" customHeight="1" thickBot="1">
      <c r="A16" s="124" t="s">
        <v>76</v>
      </c>
      <c r="B16" s="27">
        <v>502</v>
      </c>
      <c r="C16" s="27">
        <v>168</v>
      </c>
      <c r="D16" s="28">
        <f t="shared" si="1"/>
        <v>670</v>
      </c>
      <c r="E16" s="27">
        <v>34551</v>
      </c>
      <c r="F16" s="27">
        <v>53905</v>
      </c>
      <c r="G16" s="28">
        <f t="shared" si="2"/>
        <v>88456</v>
      </c>
      <c r="H16" s="28">
        <f t="shared" si="0"/>
        <v>35053</v>
      </c>
      <c r="I16" s="28">
        <f t="shared" si="0"/>
        <v>54073</v>
      </c>
      <c r="J16" s="28">
        <f t="shared" si="3"/>
        <v>89126</v>
      </c>
      <c r="K16" s="157" t="s">
        <v>77</v>
      </c>
      <c r="L16" s="25"/>
      <c r="M16" s="25"/>
      <c r="N16" s="25"/>
      <c r="O16" s="25"/>
      <c r="P16" s="25"/>
      <c r="Q16" s="25"/>
      <c r="R16" s="25"/>
      <c r="S16" s="25"/>
      <c r="T16" s="25"/>
      <c r="U16" s="25"/>
      <c r="V16" s="25"/>
      <c r="W16" s="25"/>
    </row>
    <row r="17" spans="1:23" s="30" customFormat="1" ht="23.25" customHeight="1" thickBot="1">
      <c r="A17" s="123" t="s">
        <v>0</v>
      </c>
      <c r="B17" s="23">
        <v>2170</v>
      </c>
      <c r="C17" s="23">
        <v>150</v>
      </c>
      <c r="D17" s="24">
        <f t="shared" si="1"/>
        <v>2320</v>
      </c>
      <c r="E17" s="23">
        <v>7930</v>
      </c>
      <c r="F17" s="23">
        <v>112</v>
      </c>
      <c r="G17" s="24">
        <f t="shared" si="2"/>
        <v>8042</v>
      </c>
      <c r="H17" s="24">
        <f t="shared" si="0"/>
        <v>10100</v>
      </c>
      <c r="I17" s="24">
        <f t="shared" si="0"/>
        <v>262</v>
      </c>
      <c r="J17" s="24">
        <f t="shared" si="3"/>
        <v>10362</v>
      </c>
      <c r="K17" s="156" t="s">
        <v>9</v>
      </c>
      <c r="L17" s="29"/>
      <c r="M17" s="29"/>
      <c r="N17" s="29"/>
      <c r="O17" s="29"/>
      <c r="P17" s="29"/>
      <c r="Q17" s="29"/>
      <c r="R17" s="29"/>
      <c r="S17" s="29"/>
      <c r="T17" s="29"/>
      <c r="U17" s="29"/>
      <c r="V17" s="29"/>
      <c r="W17" s="29"/>
    </row>
    <row r="18" spans="1:23" s="26" customFormat="1" ht="23.25" customHeight="1" thickBot="1">
      <c r="A18" s="124" t="s">
        <v>2</v>
      </c>
      <c r="B18" s="27">
        <v>18</v>
      </c>
      <c r="C18" s="27">
        <v>8</v>
      </c>
      <c r="D18" s="28">
        <f t="shared" si="1"/>
        <v>26</v>
      </c>
      <c r="E18" s="27">
        <v>825</v>
      </c>
      <c r="F18" s="27">
        <v>11</v>
      </c>
      <c r="G18" s="28">
        <f t="shared" si="2"/>
        <v>836</v>
      </c>
      <c r="H18" s="28">
        <f t="shared" si="0"/>
        <v>843</v>
      </c>
      <c r="I18" s="28">
        <f t="shared" si="0"/>
        <v>19</v>
      </c>
      <c r="J18" s="28">
        <f t="shared" si="3"/>
        <v>862</v>
      </c>
      <c r="K18" s="157" t="s">
        <v>10</v>
      </c>
      <c r="L18" s="25"/>
      <c r="M18" s="25"/>
      <c r="N18" s="25"/>
      <c r="O18" s="25"/>
      <c r="P18" s="25"/>
      <c r="Q18" s="25"/>
      <c r="R18" s="25"/>
      <c r="S18" s="25"/>
      <c r="T18" s="25"/>
      <c r="U18" s="25"/>
      <c r="V18" s="25"/>
      <c r="W18" s="25"/>
    </row>
    <row r="19" spans="1:23" s="30" customFormat="1" ht="23.25" customHeight="1" thickBot="1">
      <c r="A19" s="123" t="s">
        <v>185</v>
      </c>
      <c r="B19" s="23">
        <v>410</v>
      </c>
      <c r="C19" s="23">
        <v>46</v>
      </c>
      <c r="D19" s="24">
        <f t="shared" si="1"/>
        <v>456</v>
      </c>
      <c r="E19" s="23">
        <v>483</v>
      </c>
      <c r="F19" s="23">
        <v>1</v>
      </c>
      <c r="G19" s="24">
        <f t="shared" si="2"/>
        <v>484</v>
      </c>
      <c r="H19" s="24">
        <f t="shared" si="0"/>
        <v>893</v>
      </c>
      <c r="I19" s="24">
        <f t="shared" si="0"/>
        <v>47</v>
      </c>
      <c r="J19" s="24">
        <f t="shared" si="3"/>
        <v>940</v>
      </c>
      <c r="K19" s="156" t="s">
        <v>186</v>
      </c>
      <c r="L19" s="29"/>
      <c r="M19" s="29"/>
      <c r="N19" s="29"/>
      <c r="O19" s="29"/>
      <c r="P19" s="29"/>
      <c r="Q19" s="29"/>
      <c r="R19" s="29"/>
      <c r="S19" s="29"/>
      <c r="T19" s="29"/>
      <c r="U19" s="29"/>
      <c r="V19" s="29"/>
      <c r="W19" s="29"/>
    </row>
    <row r="20" spans="1:23" s="26" customFormat="1" ht="23.25" customHeight="1" thickBot="1">
      <c r="A20" s="124" t="s">
        <v>164</v>
      </c>
      <c r="B20" s="27">
        <v>724</v>
      </c>
      <c r="C20" s="27">
        <v>634</v>
      </c>
      <c r="D20" s="28">
        <f t="shared" si="1"/>
        <v>1358</v>
      </c>
      <c r="E20" s="27">
        <v>1056</v>
      </c>
      <c r="F20" s="27">
        <v>476</v>
      </c>
      <c r="G20" s="28">
        <f t="shared" si="2"/>
        <v>1532</v>
      </c>
      <c r="H20" s="28">
        <f t="shared" si="0"/>
        <v>1780</v>
      </c>
      <c r="I20" s="28">
        <f t="shared" si="0"/>
        <v>1110</v>
      </c>
      <c r="J20" s="28">
        <f t="shared" si="3"/>
        <v>2890</v>
      </c>
      <c r="K20" s="157" t="s">
        <v>165</v>
      </c>
      <c r="L20" s="25"/>
      <c r="M20" s="25"/>
      <c r="N20" s="25"/>
      <c r="O20" s="25"/>
      <c r="P20" s="25"/>
      <c r="Q20" s="25"/>
      <c r="R20" s="25"/>
      <c r="S20" s="25"/>
      <c r="T20" s="25"/>
      <c r="U20" s="25"/>
      <c r="V20" s="25"/>
      <c r="W20" s="25"/>
    </row>
    <row r="21" spans="1:23" s="30" customFormat="1" ht="23.25" customHeight="1" thickBot="1">
      <c r="A21" s="123" t="s">
        <v>72</v>
      </c>
      <c r="B21" s="23">
        <v>2953</v>
      </c>
      <c r="C21" s="23">
        <v>2565</v>
      </c>
      <c r="D21" s="24">
        <f t="shared" si="1"/>
        <v>5518</v>
      </c>
      <c r="E21" s="23">
        <v>95156</v>
      </c>
      <c r="F21" s="23">
        <v>46177</v>
      </c>
      <c r="G21" s="24">
        <f t="shared" si="2"/>
        <v>141333</v>
      </c>
      <c r="H21" s="24">
        <f t="shared" si="0"/>
        <v>98109</v>
      </c>
      <c r="I21" s="24">
        <f t="shared" si="0"/>
        <v>48742</v>
      </c>
      <c r="J21" s="24">
        <f t="shared" si="3"/>
        <v>146851</v>
      </c>
      <c r="K21" s="156" t="s">
        <v>11</v>
      </c>
      <c r="L21" s="29"/>
      <c r="M21" s="29"/>
      <c r="N21" s="29"/>
      <c r="O21" s="29"/>
      <c r="P21" s="29"/>
      <c r="Q21" s="29"/>
      <c r="R21" s="29"/>
      <c r="S21" s="29"/>
      <c r="T21" s="29"/>
      <c r="U21" s="29"/>
      <c r="V21" s="29"/>
      <c r="W21" s="29"/>
    </row>
    <row r="22" spans="1:23" s="26" customFormat="1" ht="23.25" customHeight="1" thickBot="1">
      <c r="A22" s="124" t="s">
        <v>118</v>
      </c>
      <c r="B22" s="27">
        <v>1318</v>
      </c>
      <c r="C22" s="27">
        <v>823</v>
      </c>
      <c r="D22" s="28">
        <f t="shared" si="1"/>
        <v>2141</v>
      </c>
      <c r="E22" s="27">
        <v>659</v>
      </c>
      <c r="F22" s="27">
        <v>368</v>
      </c>
      <c r="G22" s="28">
        <f t="shared" si="2"/>
        <v>1027</v>
      </c>
      <c r="H22" s="28">
        <f t="shared" si="0"/>
        <v>1977</v>
      </c>
      <c r="I22" s="28">
        <f t="shared" si="0"/>
        <v>1191</v>
      </c>
      <c r="J22" s="28">
        <f t="shared" si="3"/>
        <v>3168</v>
      </c>
      <c r="K22" s="157" t="s">
        <v>96</v>
      </c>
      <c r="L22" s="25"/>
      <c r="M22" s="25"/>
      <c r="N22" s="25"/>
      <c r="O22" s="25"/>
      <c r="P22" s="25"/>
      <c r="Q22" s="25"/>
      <c r="R22" s="25"/>
      <c r="S22" s="25"/>
      <c r="T22" s="25"/>
      <c r="U22" s="25"/>
      <c r="V22" s="25"/>
      <c r="W22" s="25"/>
    </row>
    <row r="23" spans="1:23" s="26" customFormat="1" ht="23.25" customHeight="1" thickBot="1">
      <c r="A23" s="123" t="s">
        <v>95</v>
      </c>
      <c r="B23" s="23">
        <v>263</v>
      </c>
      <c r="C23" s="23">
        <v>284</v>
      </c>
      <c r="D23" s="24">
        <f t="shared" si="1"/>
        <v>547</v>
      </c>
      <c r="E23" s="23">
        <v>20501</v>
      </c>
      <c r="F23" s="23">
        <v>16229</v>
      </c>
      <c r="G23" s="24">
        <f t="shared" si="2"/>
        <v>36730</v>
      </c>
      <c r="H23" s="24">
        <f t="shared" si="0"/>
        <v>20764</v>
      </c>
      <c r="I23" s="24">
        <f t="shared" si="0"/>
        <v>16513</v>
      </c>
      <c r="J23" s="24">
        <f t="shared" si="3"/>
        <v>37277</v>
      </c>
      <c r="K23" s="156" t="s">
        <v>97</v>
      </c>
      <c r="L23" s="25"/>
      <c r="M23" s="25"/>
      <c r="N23" s="25"/>
      <c r="O23" s="25"/>
      <c r="P23" s="25"/>
      <c r="Q23" s="25"/>
      <c r="R23" s="25"/>
      <c r="S23" s="25"/>
      <c r="T23" s="25"/>
      <c r="U23" s="25"/>
      <c r="V23" s="25"/>
      <c r="W23" s="25"/>
    </row>
    <row r="24" spans="1:11" s="25" customFormat="1" ht="23.25" customHeight="1" thickBot="1">
      <c r="A24" s="124" t="s">
        <v>187</v>
      </c>
      <c r="B24" s="27">
        <v>80</v>
      </c>
      <c r="C24" s="27">
        <v>54</v>
      </c>
      <c r="D24" s="28">
        <f>B24+C24</f>
        <v>134</v>
      </c>
      <c r="E24" s="27">
        <v>105</v>
      </c>
      <c r="F24" s="27">
        <v>104</v>
      </c>
      <c r="G24" s="28">
        <f>E24+F24</f>
        <v>209</v>
      </c>
      <c r="H24" s="28">
        <f>SUM(B24+E24)</f>
        <v>185</v>
      </c>
      <c r="I24" s="28">
        <f>SUM(C24+F24)</f>
        <v>158</v>
      </c>
      <c r="J24" s="28">
        <f>H24+I24</f>
        <v>343</v>
      </c>
      <c r="K24" s="157" t="s">
        <v>188</v>
      </c>
    </row>
    <row r="25" spans="1:11" ht="23.25" customHeight="1">
      <c r="A25" s="125" t="s">
        <v>120</v>
      </c>
      <c r="B25" s="59">
        <v>93</v>
      </c>
      <c r="C25" s="59">
        <v>86</v>
      </c>
      <c r="D25" s="87">
        <f t="shared" si="1"/>
        <v>179</v>
      </c>
      <c r="E25" s="59">
        <v>77</v>
      </c>
      <c r="F25" s="59">
        <v>42</v>
      </c>
      <c r="G25" s="87">
        <f t="shared" si="2"/>
        <v>119</v>
      </c>
      <c r="H25" s="87">
        <f t="shared" si="0"/>
        <v>170</v>
      </c>
      <c r="I25" s="87">
        <f t="shared" si="0"/>
        <v>128</v>
      </c>
      <c r="J25" s="87">
        <f t="shared" si="3"/>
        <v>298</v>
      </c>
      <c r="K25" s="158" t="s">
        <v>121</v>
      </c>
    </row>
    <row r="26" spans="1:11" ht="24.75" customHeight="1">
      <c r="A26" s="130" t="s">
        <v>19</v>
      </c>
      <c r="B26" s="131">
        <f>SUM(B9:B25)</f>
        <v>23680</v>
      </c>
      <c r="C26" s="131">
        <f>SUM(C9:C25)</f>
        <v>25095</v>
      </c>
      <c r="D26" s="132">
        <f>B26+C26</f>
        <v>48775</v>
      </c>
      <c r="E26" s="131">
        <f>SUM(E9:E25)</f>
        <v>211837</v>
      </c>
      <c r="F26" s="131">
        <f>SUM(F9:F25)</f>
        <v>146780</v>
      </c>
      <c r="G26" s="132">
        <f t="shared" si="2"/>
        <v>358617</v>
      </c>
      <c r="H26" s="132">
        <f t="shared" si="0"/>
        <v>235517</v>
      </c>
      <c r="I26" s="132">
        <f t="shared" si="0"/>
        <v>171875</v>
      </c>
      <c r="J26" s="132">
        <f>H26+I26</f>
        <v>407392</v>
      </c>
      <c r="K26" s="133" t="s">
        <v>12</v>
      </c>
    </row>
    <row r="27" spans="1:11" ht="15.75">
      <c r="A27" s="1"/>
      <c r="B27" s="1"/>
      <c r="C27" s="1"/>
      <c r="D27" s="1"/>
      <c r="E27" s="1"/>
      <c r="F27" s="1"/>
      <c r="G27" s="1"/>
      <c r="H27" s="1"/>
      <c r="I27" s="1"/>
      <c r="J27" s="1"/>
      <c r="K27" s="1"/>
    </row>
    <row r="28" ht="10.5" customHeight="1"/>
  </sheetData>
  <sheetProtection/>
  <mergeCells count="10">
    <mergeCell ref="A3:K3"/>
    <mergeCell ref="B6:J6"/>
    <mergeCell ref="B7:D7"/>
    <mergeCell ref="E7:G7"/>
    <mergeCell ref="H7:J7"/>
    <mergeCell ref="A1:K1"/>
    <mergeCell ref="A4:K4"/>
    <mergeCell ref="K6:K8"/>
    <mergeCell ref="A6:A8"/>
    <mergeCell ref="A2:K2"/>
  </mergeCells>
  <printOptions horizontalCentered="1" verticalCentered="1"/>
  <pageMargins left="0" right="0" top="0" bottom="0" header="0" footer="0"/>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AU45"/>
  <sheetViews>
    <sheetView rightToLeft="1" view="pageBreakPreview" zoomScaleSheetLayoutView="100" zoomScalePageLayoutView="0" workbookViewId="0" topLeftCell="A1">
      <selection activeCell="N3" sqref="N3"/>
    </sheetView>
  </sheetViews>
  <sheetFormatPr defaultColWidth="9.140625" defaultRowHeight="12.75"/>
  <cols>
    <col min="1" max="1" width="33.421875" style="0" customWidth="1"/>
    <col min="2" max="3" width="9.421875" style="0" customWidth="1"/>
    <col min="4" max="4" width="10.00390625" style="0" customWidth="1"/>
    <col min="5" max="5" width="9.8515625" style="0" customWidth="1"/>
    <col min="6" max="6" width="9.421875" style="0" customWidth="1"/>
    <col min="7" max="7" width="10.57421875" style="0" customWidth="1"/>
    <col min="8" max="8" width="9.57421875" style="0" customWidth="1"/>
    <col min="9" max="9" width="9.421875" style="0" customWidth="1"/>
    <col min="10" max="10" width="11.00390625" style="0" customWidth="1"/>
    <col min="11" max="11" width="38.8515625" style="0" customWidth="1"/>
  </cols>
  <sheetData>
    <row r="1" spans="1:11" ht="20.25" customHeight="1">
      <c r="A1" s="174" t="s">
        <v>191</v>
      </c>
      <c r="B1" s="174"/>
      <c r="C1" s="174"/>
      <c r="D1" s="174"/>
      <c r="E1" s="174"/>
      <c r="F1" s="174"/>
      <c r="G1" s="174"/>
      <c r="H1" s="174"/>
      <c r="I1" s="174"/>
      <c r="J1" s="174"/>
      <c r="K1" s="174"/>
    </row>
    <row r="2" spans="1:11" ht="20.25" customHeight="1">
      <c r="A2" s="173">
        <v>2020</v>
      </c>
      <c r="B2" s="173"/>
      <c r="C2" s="173"/>
      <c r="D2" s="173"/>
      <c r="E2" s="173"/>
      <c r="F2" s="173"/>
      <c r="G2" s="173"/>
      <c r="H2" s="173"/>
      <c r="I2" s="173"/>
      <c r="J2" s="173"/>
      <c r="K2" s="173"/>
    </row>
    <row r="3" spans="1:11" ht="30.75" customHeight="1">
      <c r="A3" s="166" t="s">
        <v>122</v>
      </c>
      <c r="B3" s="166"/>
      <c r="C3" s="166"/>
      <c r="D3" s="166"/>
      <c r="E3" s="166"/>
      <c r="F3" s="166"/>
      <c r="G3" s="166"/>
      <c r="H3" s="166"/>
      <c r="I3" s="166"/>
      <c r="J3" s="166"/>
      <c r="K3" s="166"/>
    </row>
    <row r="4" spans="1:11" ht="15.75">
      <c r="A4" s="193">
        <v>2020</v>
      </c>
      <c r="B4" s="193"/>
      <c r="C4" s="193"/>
      <c r="D4" s="193"/>
      <c r="E4" s="193"/>
      <c r="F4" s="193"/>
      <c r="G4" s="193"/>
      <c r="H4" s="193"/>
      <c r="I4" s="193"/>
      <c r="J4" s="193"/>
      <c r="K4" s="193"/>
    </row>
    <row r="5" spans="1:11" ht="15.75">
      <c r="A5" s="33" t="s">
        <v>89</v>
      </c>
      <c r="B5" s="33"/>
      <c r="C5" s="33"/>
      <c r="D5" s="33"/>
      <c r="E5" s="33"/>
      <c r="F5" s="33"/>
      <c r="G5" s="33"/>
      <c r="H5" s="33"/>
      <c r="I5" s="33"/>
      <c r="J5" s="34"/>
      <c r="K5" s="35" t="s">
        <v>90</v>
      </c>
    </row>
    <row r="6" spans="1:47" s="18" customFormat="1" ht="30" customHeight="1" thickBot="1">
      <c r="A6" s="195" t="s">
        <v>1</v>
      </c>
      <c r="B6" s="190" t="s">
        <v>159</v>
      </c>
      <c r="C6" s="190"/>
      <c r="D6" s="190"/>
      <c r="E6" s="190"/>
      <c r="F6" s="190"/>
      <c r="G6" s="190"/>
      <c r="H6" s="190"/>
      <c r="I6" s="190"/>
      <c r="J6" s="190"/>
      <c r="K6" s="170" t="s">
        <v>7</v>
      </c>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s="20" customFormat="1" ht="30" customHeight="1" thickBot="1">
      <c r="A7" s="196"/>
      <c r="B7" s="191" t="s">
        <v>102</v>
      </c>
      <c r="C7" s="192"/>
      <c r="D7" s="192"/>
      <c r="E7" s="191" t="s">
        <v>103</v>
      </c>
      <c r="F7" s="192"/>
      <c r="G7" s="192"/>
      <c r="H7" s="191" t="s">
        <v>116</v>
      </c>
      <c r="I7" s="191"/>
      <c r="J7" s="191"/>
      <c r="K7" s="194"/>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row>
    <row r="8" spans="1:47" s="22" customFormat="1" ht="30" customHeight="1">
      <c r="A8" s="197"/>
      <c r="B8" s="74" t="s">
        <v>100</v>
      </c>
      <c r="C8" s="74" t="s">
        <v>99</v>
      </c>
      <c r="D8" s="74" t="s">
        <v>104</v>
      </c>
      <c r="E8" s="74" t="s">
        <v>100</v>
      </c>
      <c r="F8" s="74" t="s">
        <v>99</v>
      </c>
      <c r="G8" s="74" t="s">
        <v>104</v>
      </c>
      <c r="H8" s="74" t="s">
        <v>100</v>
      </c>
      <c r="I8" s="74" t="s">
        <v>99</v>
      </c>
      <c r="J8" s="74" t="s">
        <v>104</v>
      </c>
      <c r="K8" s="172"/>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row>
    <row r="9" spans="1:47" s="26" customFormat="1" ht="22.5" customHeight="1" thickBot="1">
      <c r="A9" s="123" t="s">
        <v>71</v>
      </c>
      <c r="B9" s="23">
        <v>8524</v>
      </c>
      <c r="C9" s="23">
        <v>10945</v>
      </c>
      <c r="D9" s="24">
        <f>B9+C9</f>
        <v>19469</v>
      </c>
      <c r="E9" s="23">
        <v>19754</v>
      </c>
      <c r="F9" s="23">
        <v>13202</v>
      </c>
      <c r="G9" s="24">
        <f>E9+F9</f>
        <v>32956</v>
      </c>
      <c r="H9" s="24">
        <f aca="true" t="shared" si="0" ref="H9:I26">SUM(B9+E9)</f>
        <v>28278</v>
      </c>
      <c r="I9" s="24">
        <f t="shared" si="0"/>
        <v>24147</v>
      </c>
      <c r="J9" s="24">
        <f>H9+I9</f>
        <v>52425</v>
      </c>
      <c r="K9" s="156" t="s">
        <v>8</v>
      </c>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row>
    <row r="10" spans="1:47" s="30" customFormat="1" ht="22.5" customHeight="1" thickBot="1">
      <c r="A10" s="124" t="s">
        <v>184</v>
      </c>
      <c r="B10" s="27">
        <v>1352</v>
      </c>
      <c r="C10" s="27">
        <v>1546</v>
      </c>
      <c r="D10" s="28">
        <f aca="true" t="shared" si="1" ref="D10:D25">B10+C10</f>
        <v>2898</v>
      </c>
      <c r="E10" s="27">
        <v>567</v>
      </c>
      <c r="F10" s="27">
        <v>267</v>
      </c>
      <c r="G10" s="28">
        <f aca="true" t="shared" si="2" ref="G10:G26">E10+F10</f>
        <v>834</v>
      </c>
      <c r="H10" s="28">
        <f t="shared" si="0"/>
        <v>1919</v>
      </c>
      <c r="I10" s="28">
        <f t="shared" si="0"/>
        <v>1813</v>
      </c>
      <c r="J10" s="28">
        <f aca="true" t="shared" si="3" ref="J10:J25">H10+I10</f>
        <v>3732</v>
      </c>
      <c r="K10" s="157" t="s">
        <v>183</v>
      </c>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row>
    <row r="11" spans="1:47" s="26" customFormat="1" ht="22.5" customHeight="1" thickBot="1">
      <c r="A11" s="123" t="s">
        <v>85</v>
      </c>
      <c r="B11" s="23">
        <v>87</v>
      </c>
      <c r="C11" s="23">
        <v>387</v>
      </c>
      <c r="D11" s="24">
        <f t="shared" si="1"/>
        <v>474</v>
      </c>
      <c r="E11" s="23">
        <v>304</v>
      </c>
      <c r="F11" s="23">
        <v>344</v>
      </c>
      <c r="G11" s="24">
        <f t="shared" si="2"/>
        <v>648</v>
      </c>
      <c r="H11" s="24">
        <f t="shared" si="0"/>
        <v>391</v>
      </c>
      <c r="I11" s="24">
        <f t="shared" si="0"/>
        <v>731</v>
      </c>
      <c r="J11" s="24">
        <f t="shared" si="3"/>
        <v>1122</v>
      </c>
      <c r="K11" s="156" t="s">
        <v>75</v>
      </c>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row>
    <row r="12" spans="1:47" s="30" customFormat="1" ht="22.5" customHeight="1" thickBot="1">
      <c r="A12" s="124" t="s">
        <v>179</v>
      </c>
      <c r="B12" s="27">
        <v>1767</v>
      </c>
      <c r="C12" s="27">
        <v>2540</v>
      </c>
      <c r="D12" s="28">
        <f t="shared" si="1"/>
        <v>4307</v>
      </c>
      <c r="E12" s="27">
        <v>19386</v>
      </c>
      <c r="F12" s="27">
        <v>8595</v>
      </c>
      <c r="G12" s="28">
        <f t="shared" si="2"/>
        <v>27981</v>
      </c>
      <c r="H12" s="28">
        <f t="shared" si="0"/>
        <v>21153</v>
      </c>
      <c r="I12" s="28">
        <f t="shared" si="0"/>
        <v>11135</v>
      </c>
      <c r="J12" s="28">
        <f t="shared" si="3"/>
        <v>32288</v>
      </c>
      <c r="K12" s="157" t="s">
        <v>180</v>
      </c>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row>
    <row r="13" spans="1:47" s="26" customFormat="1" ht="22.5" customHeight="1" thickBot="1">
      <c r="A13" s="123" t="s">
        <v>182</v>
      </c>
      <c r="B13" s="23">
        <v>792</v>
      </c>
      <c r="C13" s="23">
        <v>1011</v>
      </c>
      <c r="D13" s="24">
        <f t="shared" si="1"/>
        <v>1803</v>
      </c>
      <c r="E13" s="23">
        <v>2411</v>
      </c>
      <c r="F13" s="23">
        <v>643</v>
      </c>
      <c r="G13" s="24">
        <f t="shared" si="2"/>
        <v>3054</v>
      </c>
      <c r="H13" s="24">
        <f t="shared" si="0"/>
        <v>3203</v>
      </c>
      <c r="I13" s="24">
        <f t="shared" si="0"/>
        <v>1654</v>
      </c>
      <c r="J13" s="24">
        <f t="shared" si="3"/>
        <v>4857</v>
      </c>
      <c r="K13" s="156" t="s">
        <v>181</v>
      </c>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row>
    <row r="14" spans="1:47" s="30" customFormat="1" ht="22.5" customHeight="1" thickBot="1">
      <c r="A14" s="124" t="s">
        <v>48</v>
      </c>
      <c r="B14" s="27">
        <v>1969</v>
      </c>
      <c r="C14" s="27">
        <v>1529</v>
      </c>
      <c r="D14" s="28">
        <f t="shared" si="1"/>
        <v>3498</v>
      </c>
      <c r="E14" s="27">
        <v>3376</v>
      </c>
      <c r="F14" s="27">
        <v>2116</v>
      </c>
      <c r="G14" s="28">
        <f t="shared" si="2"/>
        <v>5492</v>
      </c>
      <c r="H14" s="28">
        <f t="shared" si="0"/>
        <v>5345</v>
      </c>
      <c r="I14" s="28">
        <f t="shared" si="0"/>
        <v>3645</v>
      </c>
      <c r="J14" s="28">
        <f t="shared" si="3"/>
        <v>8990</v>
      </c>
      <c r="K14" s="157" t="s">
        <v>50</v>
      </c>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row>
    <row r="15" spans="1:47" s="26" customFormat="1" ht="22.5" customHeight="1" thickBot="1">
      <c r="A15" s="123" t="s">
        <v>119</v>
      </c>
      <c r="B15" s="23">
        <v>97</v>
      </c>
      <c r="C15" s="23">
        <v>1569</v>
      </c>
      <c r="D15" s="24">
        <f t="shared" si="1"/>
        <v>1666</v>
      </c>
      <c r="E15" s="23">
        <v>1980</v>
      </c>
      <c r="F15" s="23">
        <v>2567</v>
      </c>
      <c r="G15" s="24">
        <f t="shared" si="2"/>
        <v>4547</v>
      </c>
      <c r="H15" s="24">
        <f t="shared" si="0"/>
        <v>2077</v>
      </c>
      <c r="I15" s="24">
        <f t="shared" si="0"/>
        <v>4136</v>
      </c>
      <c r="J15" s="24">
        <f t="shared" si="3"/>
        <v>6213</v>
      </c>
      <c r="K15" s="156" t="s">
        <v>51</v>
      </c>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row>
    <row r="16" spans="1:47" s="30" customFormat="1" ht="22.5" customHeight="1" thickBot="1">
      <c r="A16" s="124" t="s">
        <v>76</v>
      </c>
      <c r="B16" s="27">
        <v>502</v>
      </c>
      <c r="C16" s="27">
        <v>168</v>
      </c>
      <c r="D16" s="28">
        <f t="shared" si="1"/>
        <v>670</v>
      </c>
      <c r="E16" s="27">
        <v>34551</v>
      </c>
      <c r="F16" s="27">
        <v>53905</v>
      </c>
      <c r="G16" s="28">
        <f t="shared" si="2"/>
        <v>88456</v>
      </c>
      <c r="H16" s="28">
        <f t="shared" si="0"/>
        <v>35053</v>
      </c>
      <c r="I16" s="28">
        <f t="shared" si="0"/>
        <v>54073</v>
      </c>
      <c r="J16" s="28">
        <f t="shared" si="3"/>
        <v>89126</v>
      </c>
      <c r="K16" s="157" t="s">
        <v>77</v>
      </c>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row>
    <row r="17" spans="1:47" s="26" customFormat="1" ht="22.5" customHeight="1" thickBot="1">
      <c r="A17" s="123" t="s">
        <v>0</v>
      </c>
      <c r="B17" s="23">
        <v>2170</v>
      </c>
      <c r="C17" s="23">
        <v>150</v>
      </c>
      <c r="D17" s="24">
        <f t="shared" si="1"/>
        <v>2320</v>
      </c>
      <c r="E17" s="23">
        <v>7930</v>
      </c>
      <c r="F17" s="23">
        <v>112</v>
      </c>
      <c r="G17" s="24">
        <f t="shared" si="2"/>
        <v>8042</v>
      </c>
      <c r="H17" s="24">
        <f t="shared" si="0"/>
        <v>10100</v>
      </c>
      <c r="I17" s="24">
        <f t="shared" si="0"/>
        <v>262</v>
      </c>
      <c r="J17" s="24">
        <f t="shared" si="3"/>
        <v>10362</v>
      </c>
      <c r="K17" s="156" t="s">
        <v>9</v>
      </c>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row>
    <row r="18" spans="1:47" s="30" customFormat="1" ht="22.5" customHeight="1" thickBot="1">
      <c r="A18" s="124" t="s">
        <v>2</v>
      </c>
      <c r="B18" s="27">
        <v>18</v>
      </c>
      <c r="C18" s="27">
        <v>8</v>
      </c>
      <c r="D18" s="28">
        <f t="shared" si="1"/>
        <v>26</v>
      </c>
      <c r="E18" s="27">
        <v>825</v>
      </c>
      <c r="F18" s="27">
        <v>11</v>
      </c>
      <c r="G18" s="28">
        <f t="shared" si="2"/>
        <v>836</v>
      </c>
      <c r="H18" s="28">
        <f t="shared" si="0"/>
        <v>843</v>
      </c>
      <c r="I18" s="28">
        <f t="shared" si="0"/>
        <v>19</v>
      </c>
      <c r="J18" s="28">
        <f t="shared" si="3"/>
        <v>862</v>
      </c>
      <c r="K18" s="157" t="s">
        <v>10</v>
      </c>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row>
    <row r="19" spans="1:47" s="26" customFormat="1" ht="22.5" customHeight="1" thickBot="1">
      <c r="A19" s="123" t="s">
        <v>185</v>
      </c>
      <c r="B19" s="23">
        <v>410</v>
      </c>
      <c r="C19" s="23">
        <v>46</v>
      </c>
      <c r="D19" s="24">
        <f t="shared" si="1"/>
        <v>456</v>
      </c>
      <c r="E19" s="23">
        <v>483</v>
      </c>
      <c r="F19" s="23">
        <v>1</v>
      </c>
      <c r="G19" s="24">
        <f t="shared" si="2"/>
        <v>484</v>
      </c>
      <c r="H19" s="24">
        <f t="shared" si="0"/>
        <v>893</v>
      </c>
      <c r="I19" s="24">
        <f t="shared" si="0"/>
        <v>47</v>
      </c>
      <c r="J19" s="24">
        <f t="shared" si="3"/>
        <v>940</v>
      </c>
      <c r="K19" s="156" t="s">
        <v>186</v>
      </c>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row>
    <row r="20" spans="1:47" s="26" customFormat="1" ht="22.5" customHeight="1" thickBot="1">
      <c r="A20" s="124" t="s">
        <v>164</v>
      </c>
      <c r="B20" s="27">
        <v>724</v>
      </c>
      <c r="C20" s="27">
        <v>634</v>
      </c>
      <c r="D20" s="28">
        <f t="shared" si="1"/>
        <v>1358</v>
      </c>
      <c r="E20" s="27">
        <v>1056</v>
      </c>
      <c r="F20" s="27">
        <v>476</v>
      </c>
      <c r="G20" s="28">
        <f t="shared" si="2"/>
        <v>1532</v>
      </c>
      <c r="H20" s="28">
        <f t="shared" si="0"/>
        <v>1780</v>
      </c>
      <c r="I20" s="28">
        <f t="shared" si="0"/>
        <v>1110</v>
      </c>
      <c r="J20" s="28">
        <f t="shared" si="3"/>
        <v>2890</v>
      </c>
      <c r="K20" s="157" t="s">
        <v>165</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row>
    <row r="21" spans="1:47" s="26" customFormat="1" ht="22.5" customHeight="1" thickBot="1">
      <c r="A21" s="123" t="s">
        <v>72</v>
      </c>
      <c r="B21" s="23">
        <v>2953</v>
      </c>
      <c r="C21" s="23">
        <v>2565</v>
      </c>
      <c r="D21" s="24">
        <f t="shared" si="1"/>
        <v>5518</v>
      </c>
      <c r="E21" s="23">
        <v>95156</v>
      </c>
      <c r="F21" s="23">
        <v>46177</v>
      </c>
      <c r="G21" s="24">
        <f t="shared" si="2"/>
        <v>141333</v>
      </c>
      <c r="H21" s="24">
        <f t="shared" si="0"/>
        <v>98109</v>
      </c>
      <c r="I21" s="24">
        <f t="shared" si="0"/>
        <v>48742</v>
      </c>
      <c r="J21" s="24">
        <f t="shared" si="3"/>
        <v>146851</v>
      </c>
      <c r="K21" s="156" t="s">
        <v>11</v>
      </c>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row>
    <row r="22" spans="1:47" s="26" customFormat="1" ht="22.5" customHeight="1" thickBot="1">
      <c r="A22" s="124" t="s">
        <v>118</v>
      </c>
      <c r="B22" s="27">
        <v>1318</v>
      </c>
      <c r="C22" s="27">
        <v>823</v>
      </c>
      <c r="D22" s="28">
        <f t="shared" si="1"/>
        <v>2141</v>
      </c>
      <c r="E22" s="27">
        <v>659</v>
      </c>
      <c r="F22" s="27">
        <v>368</v>
      </c>
      <c r="G22" s="28">
        <f t="shared" si="2"/>
        <v>1027</v>
      </c>
      <c r="H22" s="28">
        <f t="shared" si="0"/>
        <v>1977</v>
      </c>
      <c r="I22" s="28">
        <f t="shared" si="0"/>
        <v>1191</v>
      </c>
      <c r="J22" s="28">
        <f t="shared" si="3"/>
        <v>3168</v>
      </c>
      <c r="K22" s="157" t="s">
        <v>96</v>
      </c>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row>
    <row r="23" spans="1:47" s="30" customFormat="1" ht="22.5" customHeight="1" thickBot="1">
      <c r="A23" s="123" t="s">
        <v>95</v>
      </c>
      <c r="B23" s="23">
        <v>263</v>
      </c>
      <c r="C23" s="23">
        <v>284</v>
      </c>
      <c r="D23" s="24">
        <f t="shared" si="1"/>
        <v>547</v>
      </c>
      <c r="E23" s="23">
        <v>20501</v>
      </c>
      <c r="F23" s="23">
        <v>16229</v>
      </c>
      <c r="G23" s="24">
        <f t="shared" si="2"/>
        <v>36730</v>
      </c>
      <c r="H23" s="24">
        <f t="shared" si="0"/>
        <v>20764</v>
      </c>
      <c r="I23" s="24">
        <f t="shared" si="0"/>
        <v>16513</v>
      </c>
      <c r="J23" s="24">
        <f t="shared" si="3"/>
        <v>37277</v>
      </c>
      <c r="K23" s="156" t="s">
        <v>97</v>
      </c>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row>
    <row r="24" spans="1:11" ht="22.5" customHeight="1" thickBot="1">
      <c r="A24" s="124" t="s">
        <v>187</v>
      </c>
      <c r="B24" s="27">
        <v>80</v>
      </c>
      <c r="C24" s="27">
        <v>54</v>
      </c>
      <c r="D24" s="28">
        <f t="shared" si="1"/>
        <v>134</v>
      </c>
      <c r="E24" s="27">
        <v>105</v>
      </c>
      <c r="F24" s="27">
        <v>104</v>
      </c>
      <c r="G24" s="28">
        <f t="shared" si="2"/>
        <v>209</v>
      </c>
      <c r="H24" s="28">
        <f t="shared" si="0"/>
        <v>185</v>
      </c>
      <c r="I24" s="28">
        <f t="shared" si="0"/>
        <v>158</v>
      </c>
      <c r="J24" s="28">
        <f t="shared" si="3"/>
        <v>343</v>
      </c>
      <c r="K24" s="157" t="s">
        <v>188</v>
      </c>
    </row>
    <row r="25" spans="1:11" ht="22.5" customHeight="1">
      <c r="A25" s="125" t="s">
        <v>120</v>
      </c>
      <c r="B25" s="59">
        <v>93</v>
      </c>
      <c r="C25" s="59">
        <v>86</v>
      </c>
      <c r="D25" s="87">
        <f t="shared" si="1"/>
        <v>179</v>
      </c>
      <c r="E25" s="59">
        <v>77</v>
      </c>
      <c r="F25" s="59">
        <v>42</v>
      </c>
      <c r="G25" s="87">
        <f t="shared" si="2"/>
        <v>119</v>
      </c>
      <c r="H25" s="87">
        <f t="shared" si="0"/>
        <v>170</v>
      </c>
      <c r="I25" s="87">
        <f t="shared" si="0"/>
        <v>128</v>
      </c>
      <c r="J25" s="87">
        <f t="shared" si="3"/>
        <v>298</v>
      </c>
      <c r="K25" s="158" t="s">
        <v>121</v>
      </c>
    </row>
    <row r="26" spans="1:11" ht="24" customHeight="1">
      <c r="A26" s="130" t="s">
        <v>19</v>
      </c>
      <c r="B26" s="131">
        <f>SUM(B9:B25)</f>
        <v>23119</v>
      </c>
      <c r="C26" s="131">
        <f>SUM(C9:C25)</f>
        <v>24345</v>
      </c>
      <c r="D26" s="132">
        <f>B26+C26</f>
        <v>47464</v>
      </c>
      <c r="E26" s="131">
        <f>SUM(E9:E25)</f>
        <v>209121</v>
      </c>
      <c r="F26" s="131">
        <f>SUM(F9:F25)</f>
        <v>145159</v>
      </c>
      <c r="G26" s="132">
        <f t="shared" si="2"/>
        <v>354280</v>
      </c>
      <c r="H26" s="132">
        <f t="shared" si="0"/>
        <v>232240</v>
      </c>
      <c r="I26" s="132">
        <f t="shared" si="0"/>
        <v>169504</v>
      </c>
      <c r="J26" s="132">
        <f>H26+I26</f>
        <v>401744</v>
      </c>
      <c r="K26" s="133" t="s">
        <v>12</v>
      </c>
    </row>
    <row r="33" spans="2:6" ht="12.75">
      <c r="B33" s="58"/>
      <c r="C33" s="58"/>
      <c r="E33" s="58"/>
      <c r="F33" s="58"/>
    </row>
    <row r="34" spans="2:6" ht="12.75">
      <c r="B34" s="58"/>
      <c r="C34" s="58"/>
      <c r="E34" s="58"/>
      <c r="F34" s="58"/>
    </row>
    <row r="35" spans="2:6" ht="12.75">
      <c r="B35" s="58"/>
      <c r="C35" s="58"/>
      <c r="E35" s="58"/>
      <c r="F35" s="58"/>
    </row>
    <row r="38" spans="2:6" ht="12.75">
      <c r="B38" s="58"/>
      <c r="C38" s="58"/>
      <c r="E38" s="58"/>
      <c r="F38" s="58"/>
    </row>
    <row r="39" spans="2:6" ht="12.75">
      <c r="B39" s="58"/>
      <c r="C39" s="58"/>
      <c r="E39" s="58"/>
      <c r="F39" s="58"/>
    </row>
    <row r="40" spans="2:6" ht="12.75">
      <c r="B40" s="58"/>
      <c r="C40" s="58"/>
      <c r="E40" s="58"/>
      <c r="F40" s="58"/>
    </row>
    <row r="43" spans="2:6" ht="12.75">
      <c r="B43" s="58"/>
      <c r="C43" s="58"/>
      <c r="E43" s="58"/>
      <c r="F43" s="58"/>
    </row>
    <row r="44" spans="2:6" ht="12.75">
      <c r="B44" s="58"/>
      <c r="C44" s="58"/>
      <c r="E44" s="58"/>
      <c r="F44" s="58"/>
    </row>
    <row r="45" spans="2:6" ht="12.75">
      <c r="B45" s="58"/>
      <c r="C45" s="58"/>
      <c r="E45" s="58"/>
      <c r="F45" s="58"/>
    </row>
  </sheetData>
  <sheetProtection/>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horizontalDpi="600" verticalDpi="600" orientation="landscape" paperSize="9" scale="91" r:id="rId2"/>
  <drawing r:id="rId1"/>
</worksheet>
</file>

<file path=xl/worksheets/sheet7.xml><?xml version="1.0" encoding="utf-8"?>
<worksheet xmlns="http://schemas.openxmlformats.org/spreadsheetml/2006/main" xmlns:r="http://schemas.openxmlformats.org/officeDocument/2006/relationships">
  <dimension ref="A1:Q20"/>
  <sheetViews>
    <sheetView rightToLeft="1" view="pageBreakPreview" zoomScaleSheetLayoutView="100" workbookViewId="0" topLeftCell="A1">
      <selection activeCell="G8" sqref="G8"/>
    </sheetView>
  </sheetViews>
  <sheetFormatPr defaultColWidth="9.140625" defaultRowHeight="12.75"/>
  <cols>
    <col min="1" max="1" width="28.28125" style="0" customWidth="1"/>
    <col min="2" max="10" width="10.140625" style="0" customWidth="1"/>
    <col min="11" max="11" width="33.28125" style="0" customWidth="1"/>
  </cols>
  <sheetData>
    <row r="1" spans="1:17" ht="18">
      <c r="A1" s="174" t="s">
        <v>192</v>
      </c>
      <c r="B1" s="174"/>
      <c r="C1" s="174"/>
      <c r="D1" s="174"/>
      <c r="E1" s="174"/>
      <c r="F1" s="174"/>
      <c r="G1" s="174"/>
      <c r="H1" s="174"/>
      <c r="I1" s="174"/>
      <c r="J1" s="174"/>
      <c r="K1" s="174"/>
      <c r="L1" s="1"/>
      <c r="M1" s="1"/>
      <c r="N1" s="1"/>
      <c r="O1" s="1"/>
      <c r="P1" s="1"/>
      <c r="Q1" s="1"/>
    </row>
    <row r="2" spans="1:12" ht="18">
      <c r="A2" s="173">
        <v>2020</v>
      </c>
      <c r="B2" s="173"/>
      <c r="C2" s="173"/>
      <c r="D2" s="173"/>
      <c r="E2" s="173"/>
      <c r="F2" s="173"/>
      <c r="G2" s="173"/>
      <c r="H2" s="173"/>
      <c r="I2" s="173"/>
      <c r="J2" s="173"/>
      <c r="K2" s="173"/>
      <c r="L2" s="62"/>
    </row>
    <row r="3" spans="1:17" ht="35.25" customHeight="1">
      <c r="A3" s="166" t="s">
        <v>123</v>
      </c>
      <c r="B3" s="166"/>
      <c r="C3" s="166"/>
      <c r="D3" s="166"/>
      <c r="E3" s="166"/>
      <c r="F3" s="166"/>
      <c r="G3" s="166"/>
      <c r="H3" s="166"/>
      <c r="I3" s="166"/>
      <c r="J3" s="166"/>
      <c r="K3" s="166"/>
      <c r="L3" s="1"/>
      <c r="M3" s="1"/>
      <c r="N3" s="1"/>
      <c r="O3" s="1"/>
      <c r="P3" s="1"/>
      <c r="Q3" s="1"/>
    </row>
    <row r="4" spans="1:17" ht="15.75">
      <c r="A4" s="166">
        <v>2020</v>
      </c>
      <c r="B4" s="166"/>
      <c r="C4" s="166"/>
      <c r="D4" s="166"/>
      <c r="E4" s="166"/>
      <c r="F4" s="166"/>
      <c r="G4" s="166"/>
      <c r="H4" s="166"/>
      <c r="I4" s="166"/>
      <c r="J4" s="166"/>
      <c r="K4" s="166"/>
      <c r="L4" s="1"/>
      <c r="M4" s="1"/>
      <c r="N4" s="1"/>
      <c r="O4" s="1"/>
      <c r="P4" s="1"/>
      <c r="Q4" s="1"/>
    </row>
    <row r="5" spans="1:17" ht="15.75">
      <c r="A5" s="34" t="s">
        <v>58</v>
      </c>
      <c r="B5" s="34"/>
      <c r="C5" s="34"/>
      <c r="D5" s="34"/>
      <c r="E5" s="34"/>
      <c r="F5" s="34"/>
      <c r="G5" s="34"/>
      <c r="H5" s="34"/>
      <c r="I5" s="34"/>
      <c r="J5" s="45"/>
      <c r="K5" s="35" t="s">
        <v>59</v>
      </c>
      <c r="L5" s="1"/>
      <c r="M5" s="1"/>
      <c r="N5" s="1"/>
      <c r="O5" s="1"/>
      <c r="P5" s="1"/>
      <c r="Q5" s="1"/>
    </row>
    <row r="6" spans="1:17" ht="39.75" customHeight="1" thickBot="1">
      <c r="A6" s="176" t="s">
        <v>28</v>
      </c>
      <c r="B6" s="198" t="s">
        <v>160</v>
      </c>
      <c r="C6" s="198"/>
      <c r="D6" s="198"/>
      <c r="E6" s="198" t="s">
        <v>161</v>
      </c>
      <c r="F6" s="198"/>
      <c r="G6" s="198"/>
      <c r="H6" s="198" t="s">
        <v>133</v>
      </c>
      <c r="I6" s="198"/>
      <c r="J6" s="198"/>
      <c r="K6" s="170" t="s">
        <v>29</v>
      </c>
      <c r="L6" s="1"/>
      <c r="M6" s="1"/>
      <c r="N6" s="1"/>
      <c r="O6" s="1"/>
      <c r="P6" s="1"/>
      <c r="Q6" s="1"/>
    </row>
    <row r="7" spans="1:17" ht="32.25" customHeight="1">
      <c r="A7" s="178"/>
      <c r="B7" s="74" t="s">
        <v>100</v>
      </c>
      <c r="C7" s="74" t="s">
        <v>99</v>
      </c>
      <c r="D7" s="74" t="s">
        <v>104</v>
      </c>
      <c r="E7" s="74" t="s">
        <v>100</v>
      </c>
      <c r="F7" s="74" t="s">
        <v>99</v>
      </c>
      <c r="G7" s="74" t="s">
        <v>104</v>
      </c>
      <c r="H7" s="74" t="s">
        <v>100</v>
      </c>
      <c r="I7" s="74" t="s">
        <v>99</v>
      </c>
      <c r="J7" s="74" t="s">
        <v>104</v>
      </c>
      <c r="K7" s="172"/>
      <c r="L7" s="1"/>
      <c r="M7" s="1"/>
      <c r="N7" s="1"/>
      <c r="O7" s="1"/>
      <c r="P7" s="1"/>
      <c r="Q7" s="1"/>
    </row>
    <row r="8" spans="1:17" ht="32.25" customHeight="1" thickBot="1">
      <c r="A8" s="91" t="s">
        <v>40</v>
      </c>
      <c r="B8" s="39">
        <v>212175</v>
      </c>
      <c r="C8" s="39">
        <v>165023</v>
      </c>
      <c r="D8" s="24">
        <f>B8+C8</f>
        <v>377198</v>
      </c>
      <c r="E8" s="39">
        <v>19479</v>
      </c>
      <c r="F8" s="39">
        <v>3058</v>
      </c>
      <c r="G8" s="24">
        <f>E8+F8</f>
        <v>22537</v>
      </c>
      <c r="H8" s="24">
        <f aca="true" t="shared" si="0" ref="H8:I11">SUM(B8+E8)</f>
        <v>231654</v>
      </c>
      <c r="I8" s="24">
        <f t="shared" si="0"/>
        <v>168081</v>
      </c>
      <c r="J8" s="24">
        <f>H8+I8</f>
        <v>399735</v>
      </c>
      <c r="K8" s="57" t="s">
        <v>17</v>
      </c>
      <c r="L8" s="1"/>
      <c r="M8" s="1"/>
      <c r="N8" s="1"/>
      <c r="O8" s="1"/>
      <c r="P8" s="1"/>
      <c r="Q8" s="1"/>
    </row>
    <row r="9" spans="1:17" ht="32.25" customHeight="1" thickBot="1">
      <c r="A9" s="92" t="s">
        <v>41</v>
      </c>
      <c r="B9" s="40">
        <v>401</v>
      </c>
      <c r="C9" s="40">
        <v>1054</v>
      </c>
      <c r="D9" s="28">
        <f>B9+C9</f>
        <v>1455</v>
      </c>
      <c r="E9" s="40">
        <v>26</v>
      </c>
      <c r="F9" s="40">
        <v>67</v>
      </c>
      <c r="G9" s="28">
        <f>E9+F9</f>
        <v>93</v>
      </c>
      <c r="H9" s="28">
        <f t="shared" si="0"/>
        <v>427</v>
      </c>
      <c r="I9" s="28">
        <f t="shared" si="0"/>
        <v>1121</v>
      </c>
      <c r="J9" s="28">
        <f>H9+I9</f>
        <v>1548</v>
      </c>
      <c r="K9" s="88" t="s">
        <v>16</v>
      </c>
      <c r="L9" s="1"/>
      <c r="M9" s="1"/>
      <c r="N9" s="1"/>
      <c r="O9" s="1"/>
      <c r="P9" s="1"/>
      <c r="Q9" s="1"/>
    </row>
    <row r="10" spans="1:17" ht="32.25" customHeight="1" thickBot="1">
      <c r="A10" s="93" t="s">
        <v>73</v>
      </c>
      <c r="B10" s="41">
        <v>108</v>
      </c>
      <c r="C10" s="41">
        <v>226</v>
      </c>
      <c r="D10" s="44">
        <f>B10+C10</f>
        <v>334</v>
      </c>
      <c r="E10" s="41">
        <v>0</v>
      </c>
      <c r="F10" s="41">
        <v>0</v>
      </c>
      <c r="G10" s="44">
        <f>E10+F10</f>
        <v>0</v>
      </c>
      <c r="H10" s="44">
        <f t="shared" si="0"/>
        <v>108</v>
      </c>
      <c r="I10" s="44">
        <f t="shared" si="0"/>
        <v>226</v>
      </c>
      <c r="J10" s="44">
        <f>H10+I10</f>
        <v>334</v>
      </c>
      <c r="K10" s="89" t="s">
        <v>15</v>
      </c>
      <c r="L10" s="1"/>
      <c r="M10" s="1"/>
      <c r="N10" s="1"/>
      <c r="O10" s="1"/>
      <c r="P10" s="1"/>
      <c r="Q10" s="1"/>
    </row>
    <row r="11" spans="1:17" ht="32.25" customHeight="1">
      <c r="A11" s="94" t="s">
        <v>74</v>
      </c>
      <c r="B11" s="42">
        <v>51</v>
      </c>
      <c r="C11" s="42">
        <v>76</v>
      </c>
      <c r="D11" s="32">
        <f>B11+C11</f>
        <v>127</v>
      </c>
      <c r="E11" s="42">
        <v>0</v>
      </c>
      <c r="F11" s="42">
        <v>0</v>
      </c>
      <c r="G11" s="32">
        <f>E11+F11</f>
        <v>0</v>
      </c>
      <c r="H11" s="32">
        <f t="shared" si="0"/>
        <v>51</v>
      </c>
      <c r="I11" s="32">
        <f t="shared" si="0"/>
        <v>76</v>
      </c>
      <c r="J11" s="32">
        <f>H11+I11</f>
        <v>127</v>
      </c>
      <c r="K11" s="90" t="s">
        <v>14</v>
      </c>
      <c r="L11" s="1"/>
      <c r="M11" s="1"/>
      <c r="N11" s="1"/>
      <c r="O11" s="1"/>
      <c r="P11" s="1"/>
      <c r="Q11" s="1"/>
    </row>
    <row r="12" spans="1:17" ht="33.75" customHeight="1">
      <c r="A12" s="38" t="s">
        <v>19</v>
      </c>
      <c r="B12" s="43">
        <f>SUM(B8:B11)</f>
        <v>212735</v>
      </c>
      <c r="C12" s="43">
        <f aca="true" t="shared" si="1" ref="C12:I12">SUM(C8:C11)</f>
        <v>166379</v>
      </c>
      <c r="D12" s="43">
        <f>SUM(D8:D11)</f>
        <v>379114</v>
      </c>
      <c r="E12" s="43">
        <f t="shared" si="1"/>
        <v>19505</v>
      </c>
      <c r="F12" s="43">
        <f t="shared" si="1"/>
        <v>3125</v>
      </c>
      <c r="G12" s="43">
        <f t="shared" si="1"/>
        <v>22630</v>
      </c>
      <c r="H12" s="43">
        <f t="shared" si="1"/>
        <v>232240</v>
      </c>
      <c r="I12" s="43">
        <f t="shared" si="1"/>
        <v>169504</v>
      </c>
      <c r="J12" s="43">
        <f>SUM(J8:J11)</f>
        <v>401744</v>
      </c>
      <c r="K12" s="86" t="s">
        <v>12</v>
      </c>
      <c r="L12" s="1"/>
      <c r="M12" s="1"/>
      <c r="N12" s="1"/>
      <c r="O12" s="1"/>
      <c r="P12" s="1"/>
      <c r="Q12" s="1"/>
    </row>
    <row r="18" spans="1:11" ht="51.75" customHeight="1">
      <c r="A18" s="166"/>
      <c r="B18" s="166"/>
      <c r="C18" s="166"/>
      <c r="D18" s="166"/>
      <c r="E18" s="166"/>
      <c r="F18" s="166"/>
      <c r="G18" s="166"/>
      <c r="H18" s="166"/>
      <c r="I18" s="166"/>
      <c r="J18" s="166"/>
      <c r="K18" s="166"/>
    </row>
    <row r="20" spans="1:11" ht="27.75" customHeight="1">
      <c r="A20" s="166"/>
      <c r="B20" s="166"/>
      <c r="C20" s="166"/>
      <c r="D20" s="166"/>
      <c r="E20" s="166"/>
      <c r="F20" s="166"/>
      <c r="G20" s="166"/>
      <c r="H20" s="166"/>
      <c r="I20" s="166"/>
      <c r="J20" s="166"/>
      <c r="K20" s="166"/>
    </row>
  </sheetData>
  <sheetProtection/>
  <mergeCells count="11">
    <mergeCell ref="A20:K20"/>
    <mergeCell ref="A6:A7"/>
    <mergeCell ref="B6:D6"/>
    <mergeCell ref="E6:G6"/>
    <mergeCell ref="H6:J6"/>
    <mergeCell ref="K6:K7"/>
    <mergeCell ref="A1:K1"/>
    <mergeCell ref="A3:K3"/>
    <mergeCell ref="A4:K4"/>
    <mergeCell ref="A2:K2"/>
    <mergeCell ref="A18:K18"/>
  </mergeCells>
  <printOptions horizontalCentered="1" verticalCentered="1"/>
  <pageMargins left="0" right="0" top="0" bottom="0" header="0" footer="0"/>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Q20"/>
  <sheetViews>
    <sheetView rightToLeft="1" view="pageBreakPreview" zoomScaleSheetLayoutView="100" zoomScalePageLayoutView="0" workbookViewId="0" topLeftCell="A1">
      <selection activeCell="G8" sqref="G8"/>
    </sheetView>
  </sheetViews>
  <sheetFormatPr defaultColWidth="9.140625" defaultRowHeight="12.75"/>
  <cols>
    <col min="1" max="1" width="20.7109375" style="0" customWidth="1"/>
    <col min="2" max="2" width="10.140625" style="0" customWidth="1"/>
    <col min="3" max="3" width="9.421875" style="0" customWidth="1"/>
    <col min="4" max="4" width="9.00390625" style="0" customWidth="1"/>
    <col min="5" max="13" width="8.57421875" style="0" customWidth="1"/>
    <col min="14" max="14" width="11.7109375" style="0" customWidth="1"/>
    <col min="15" max="15" width="20.7109375" style="0" customWidth="1"/>
  </cols>
  <sheetData>
    <row r="1" spans="1:15" ht="26.25" customHeight="1">
      <c r="A1" s="174" t="s">
        <v>138</v>
      </c>
      <c r="B1" s="174"/>
      <c r="C1" s="174"/>
      <c r="D1" s="174"/>
      <c r="E1" s="174"/>
      <c r="F1" s="174"/>
      <c r="G1" s="174"/>
      <c r="H1" s="174"/>
      <c r="I1" s="174"/>
      <c r="J1" s="174"/>
      <c r="K1" s="174"/>
      <c r="L1" s="174"/>
      <c r="M1" s="174"/>
      <c r="N1" s="174"/>
      <c r="O1" s="174"/>
    </row>
    <row r="2" spans="1:15" ht="18">
      <c r="A2" s="173">
        <v>2020</v>
      </c>
      <c r="B2" s="173"/>
      <c r="C2" s="173"/>
      <c r="D2" s="173"/>
      <c r="E2" s="173"/>
      <c r="F2" s="173"/>
      <c r="G2" s="173"/>
      <c r="H2" s="173"/>
      <c r="I2" s="173"/>
      <c r="J2" s="173"/>
      <c r="K2" s="173"/>
      <c r="L2" s="173"/>
      <c r="M2" s="173"/>
      <c r="N2" s="173"/>
      <c r="O2" s="173"/>
    </row>
    <row r="3" spans="1:15" ht="36.75" customHeight="1">
      <c r="A3" s="166" t="s">
        <v>137</v>
      </c>
      <c r="B3" s="220"/>
      <c r="C3" s="220"/>
      <c r="D3" s="220"/>
      <c r="E3" s="220"/>
      <c r="F3" s="220"/>
      <c r="G3" s="220"/>
      <c r="H3" s="220"/>
      <c r="I3" s="220"/>
      <c r="J3" s="220"/>
      <c r="K3" s="220"/>
      <c r="L3" s="220"/>
      <c r="M3" s="220"/>
      <c r="N3" s="220"/>
      <c r="O3" s="220"/>
    </row>
    <row r="4" spans="1:15" ht="15.75">
      <c r="A4" s="166">
        <v>2020</v>
      </c>
      <c r="B4" s="166"/>
      <c r="C4" s="166"/>
      <c r="D4" s="166"/>
      <c r="E4" s="166"/>
      <c r="F4" s="166"/>
      <c r="G4" s="166"/>
      <c r="H4" s="166"/>
      <c r="I4" s="166"/>
      <c r="J4" s="166"/>
      <c r="K4" s="166"/>
      <c r="L4" s="166"/>
      <c r="M4" s="166"/>
      <c r="N4" s="166"/>
      <c r="O4" s="166"/>
    </row>
    <row r="5" spans="1:15" s="5" customFormat="1" ht="16.5" customHeight="1">
      <c r="A5" s="46" t="s">
        <v>91</v>
      </c>
      <c r="B5" s="37"/>
      <c r="C5" s="37"/>
      <c r="D5" s="37"/>
      <c r="E5" s="37"/>
      <c r="F5" s="37"/>
      <c r="G5" s="37"/>
      <c r="H5" s="37"/>
      <c r="I5" s="37"/>
      <c r="J5" s="37"/>
      <c r="K5" s="37"/>
      <c r="L5" s="47"/>
      <c r="M5" s="47"/>
      <c r="N5" s="48"/>
      <c r="O5" s="49" t="s">
        <v>60</v>
      </c>
    </row>
    <row r="6" spans="1:15" ht="33" customHeight="1" thickBot="1">
      <c r="A6" s="176" t="s">
        <v>124</v>
      </c>
      <c r="B6" s="222" t="s">
        <v>27</v>
      </c>
      <c r="C6" s="225" t="s">
        <v>139</v>
      </c>
      <c r="D6" s="226"/>
      <c r="E6" s="226"/>
      <c r="F6" s="226"/>
      <c r="G6" s="226"/>
      <c r="H6" s="226"/>
      <c r="I6" s="226"/>
      <c r="J6" s="226"/>
      <c r="K6" s="226"/>
      <c r="L6" s="226"/>
      <c r="M6" s="227"/>
      <c r="N6" s="163" t="s">
        <v>24</v>
      </c>
      <c r="O6" s="170" t="s">
        <v>129</v>
      </c>
    </row>
    <row r="7" spans="1:15" ht="41.25" customHeight="1" thickBot="1">
      <c r="A7" s="221"/>
      <c r="B7" s="223"/>
      <c r="C7" s="205" t="s">
        <v>136</v>
      </c>
      <c r="D7" s="205"/>
      <c r="E7" s="205" t="s">
        <v>135</v>
      </c>
      <c r="F7" s="205"/>
      <c r="G7" s="205" t="s">
        <v>134</v>
      </c>
      <c r="H7" s="205"/>
      <c r="I7" s="206" t="s">
        <v>132</v>
      </c>
      <c r="J7" s="206"/>
      <c r="K7" s="180" t="s">
        <v>133</v>
      </c>
      <c r="L7" s="181"/>
      <c r="M7" s="182"/>
      <c r="N7" s="211"/>
      <c r="O7" s="194"/>
    </row>
    <row r="8" spans="1:15" ht="30" customHeight="1">
      <c r="A8" s="178"/>
      <c r="B8" s="224"/>
      <c r="C8" s="74" t="s">
        <v>100</v>
      </c>
      <c r="D8" s="74" t="s">
        <v>99</v>
      </c>
      <c r="E8" s="74" t="s">
        <v>100</v>
      </c>
      <c r="F8" s="74" t="s">
        <v>99</v>
      </c>
      <c r="G8" s="74" t="s">
        <v>100</v>
      </c>
      <c r="H8" s="74" t="s">
        <v>99</v>
      </c>
      <c r="I8" s="74" t="s">
        <v>100</v>
      </c>
      <c r="J8" s="74" t="s">
        <v>99</v>
      </c>
      <c r="K8" s="74" t="s">
        <v>100</v>
      </c>
      <c r="L8" s="74" t="s">
        <v>99</v>
      </c>
      <c r="M8" s="74" t="s">
        <v>104</v>
      </c>
      <c r="N8" s="165"/>
      <c r="O8" s="172"/>
    </row>
    <row r="9" spans="1:15" ht="21.75" customHeight="1" thickBot="1">
      <c r="A9" s="207" t="s">
        <v>43</v>
      </c>
      <c r="B9" s="135" t="s">
        <v>125</v>
      </c>
      <c r="C9" s="23">
        <v>34</v>
      </c>
      <c r="D9" s="23">
        <v>36</v>
      </c>
      <c r="E9" s="23">
        <v>0</v>
      </c>
      <c r="F9" s="23">
        <v>0</v>
      </c>
      <c r="G9" s="23">
        <v>0</v>
      </c>
      <c r="H9" s="23">
        <v>0</v>
      </c>
      <c r="I9" s="23">
        <v>0</v>
      </c>
      <c r="J9" s="23">
        <v>0</v>
      </c>
      <c r="K9" s="24">
        <f>SUM(C9+E9)</f>
        <v>34</v>
      </c>
      <c r="L9" s="24">
        <f>SUM(D9+F9)</f>
        <v>36</v>
      </c>
      <c r="M9" s="24">
        <f>K9+L9</f>
        <v>70</v>
      </c>
      <c r="N9" s="141" t="s">
        <v>127</v>
      </c>
      <c r="O9" s="215" t="s">
        <v>18</v>
      </c>
    </row>
    <row r="10" spans="1:17" ht="21.75" customHeight="1" thickBot="1">
      <c r="A10" s="208"/>
      <c r="B10" s="134" t="s">
        <v>126</v>
      </c>
      <c r="C10" s="50">
        <v>29</v>
      </c>
      <c r="D10" s="50">
        <v>38</v>
      </c>
      <c r="E10" s="50">
        <v>12</v>
      </c>
      <c r="F10" s="50">
        <v>7</v>
      </c>
      <c r="G10" s="23">
        <v>0</v>
      </c>
      <c r="H10" s="23">
        <v>0</v>
      </c>
      <c r="I10" s="23">
        <v>0</v>
      </c>
      <c r="J10" s="23">
        <v>0</v>
      </c>
      <c r="K10" s="24">
        <f>SUM(C10+E10)</f>
        <v>41</v>
      </c>
      <c r="L10" s="24">
        <f>SUM(D10+F10)</f>
        <v>45</v>
      </c>
      <c r="M10" s="24">
        <f>K10+L10</f>
        <v>86</v>
      </c>
      <c r="N10" s="142" t="s">
        <v>128</v>
      </c>
      <c r="O10" s="203"/>
      <c r="P10" s="58"/>
      <c r="Q10" s="58"/>
    </row>
    <row r="11" spans="1:15" ht="21.75" customHeight="1" thickBot="1">
      <c r="A11" s="216" t="s">
        <v>42</v>
      </c>
      <c r="B11" s="136" t="s">
        <v>125</v>
      </c>
      <c r="C11" s="27">
        <v>4</v>
      </c>
      <c r="D11" s="27">
        <v>1</v>
      </c>
      <c r="E11" s="27">
        <v>55</v>
      </c>
      <c r="F11" s="27">
        <v>61</v>
      </c>
      <c r="G11" s="27">
        <v>7</v>
      </c>
      <c r="H11" s="27">
        <v>13</v>
      </c>
      <c r="I11" s="27">
        <v>0</v>
      </c>
      <c r="J11" s="27">
        <v>0</v>
      </c>
      <c r="K11" s="28">
        <f aca="true" t="shared" si="0" ref="K11:L16">SUM(C11+E11+G11+I11)</f>
        <v>66</v>
      </c>
      <c r="L11" s="28">
        <f t="shared" si="0"/>
        <v>75</v>
      </c>
      <c r="M11" s="28">
        <f aca="true" t="shared" si="1" ref="M11:M16">K11+L11</f>
        <v>141</v>
      </c>
      <c r="N11" s="143" t="s">
        <v>127</v>
      </c>
      <c r="O11" s="200" t="s">
        <v>35</v>
      </c>
    </row>
    <row r="12" spans="1:17" ht="21.75" customHeight="1" thickBot="1">
      <c r="A12" s="219"/>
      <c r="B12" s="136" t="s">
        <v>126</v>
      </c>
      <c r="C12" s="27">
        <v>53</v>
      </c>
      <c r="D12" s="27">
        <v>15</v>
      </c>
      <c r="E12" s="27">
        <v>414</v>
      </c>
      <c r="F12" s="27">
        <v>295</v>
      </c>
      <c r="G12" s="27">
        <v>148</v>
      </c>
      <c r="H12" s="27">
        <v>91</v>
      </c>
      <c r="I12" s="27">
        <v>0</v>
      </c>
      <c r="J12" s="27">
        <v>1</v>
      </c>
      <c r="K12" s="28">
        <f t="shared" si="0"/>
        <v>615</v>
      </c>
      <c r="L12" s="28">
        <f t="shared" si="0"/>
        <v>402</v>
      </c>
      <c r="M12" s="28">
        <f t="shared" si="1"/>
        <v>1017</v>
      </c>
      <c r="N12" s="143" t="s">
        <v>128</v>
      </c>
      <c r="O12" s="201"/>
      <c r="P12" s="58"/>
      <c r="Q12" s="58"/>
    </row>
    <row r="13" spans="1:15" ht="21.75" customHeight="1" thickBot="1">
      <c r="A13" s="218" t="s">
        <v>36</v>
      </c>
      <c r="B13" s="134" t="s">
        <v>125</v>
      </c>
      <c r="C13" s="50">
        <v>3</v>
      </c>
      <c r="D13" s="50">
        <v>3</v>
      </c>
      <c r="E13" s="50">
        <v>70</v>
      </c>
      <c r="F13" s="50">
        <v>95</v>
      </c>
      <c r="G13" s="50">
        <v>248</v>
      </c>
      <c r="H13" s="50">
        <v>360</v>
      </c>
      <c r="I13" s="50">
        <v>31</v>
      </c>
      <c r="J13" s="50">
        <v>39</v>
      </c>
      <c r="K13" s="44">
        <f t="shared" si="0"/>
        <v>352</v>
      </c>
      <c r="L13" s="44">
        <f t="shared" si="0"/>
        <v>497</v>
      </c>
      <c r="M13" s="44">
        <f t="shared" si="1"/>
        <v>849</v>
      </c>
      <c r="N13" s="142" t="s">
        <v>127</v>
      </c>
      <c r="O13" s="202" t="s">
        <v>36</v>
      </c>
    </row>
    <row r="14" spans="1:17" ht="21.75" customHeight="1" thickBot="1">
      <c r="A14" s="208"/>
      <c r="B14" s="134" t="s">
        <v>126</v>
      </c>
      <c r="C14" s="50">
        <v>42</v>
      </c>
      <c r="D14" s="50">
        <v>5</v>
      </c>
      <c r="E14" s="50">
        <v>499</v>
      </c>
      <c r="F14" s="50">
        <v>258</v>
      </c>
      <c r="G14" s="50">
        <v>961</v>
      </c>
      <c r="H14" s="50">
        <v>512</v>
      </c>
      <c r="I14" s="50">
        <v>102</v>
      </c>
      <c r="J14" s="50">
        <v>45</v>
      </c>
      <c r="K14" s="44">
        <f t="shared" si="0"/>
        <v>1604</v>
      </c>
      <c r="L14" s="44">
        <f t="shared" si="0"/>
        <v>820</v>
      </c>
      <c r="M14" s="44">
        <f t="shared" si="1"/>
        <v>2424</v>
      </c>
      <c r="N14" s="142" t="s">
        <v>128</v>
      </c>
      <c r="O14" s="203"/>
      <c r="P14" s="58"/>
      <c r="Q14" s="58"/>
    </row>
    <row r="15" spans="1:15" ht="21.75" customHeight="1" thickBot="1">
      <c r="A15" s="216" t="s">
        <v>49</v>
      </c>
      <c r="B15" s="136" t="s">
        <v>125</v>
      </c>
      <c r="C15" s="27">
        <v>0</v>
      </c>
      <c r="D15" s="27">
        <v>0</v>
      </c>
      <c r="E15" s="27">
        <v>5</v>
      </c>
      <c r="F15" s="27">
        <v>16</v>
      </c>
      <c r="G15" s="27">
        <v>54</v>
      </c>
      <c r="H15" s="27">
        <v>74</v>
      </c>
      <c r="I15" s="27">
        <v>50</v>
      </c>
      <c r="J15" s="27">
        <v>52</v>
      </c>
      <c r="K15" s="28">
        <f t="shared" si="0"/>
        <v>109</v>
      </c>
      <c r="L15" s="28">
        <f t="shared" si="0"/>
        <v>142</v>
      </c>
      <c r="M15" s="28">
        <f t="shared" si="1"/>
        <v>251</v>
      </c>
      <c r="N15" s="143" t="s">
        <v>127</v>
      </c>
      <c r="O15" s="200" t="s">
        <v>49</v>
      </c>
    </row>
    <row r="16" spans="1:17" ht="21.75" customHeight="1">
      <c r="A16" s="217"/>
      <c r="B16" s="137" t="s">
        <v>126</v>
      </c>
      <c r="C16" s="31">
        <v>3</v>
      </c>
      <c r="D16" s="31">
        <v>1</v>
      </c>
      <c r="E16" s="31">
        <v>132</v>
      </c>
      <c r="F16" s="31">
        <v>116</v>
      </c>
      <c r="G16" s="31">
        <v>275</v>
      </c>
      <c r="H16" s="31">
        <v>186</v>
      </c>
      <c r="I16" s="31">
        <v>46</v>
      </c>
      <c r="J16" s="31">
        <v>51</v>
      </c>
      <c r="K16" s="32">
        <f t="shared" si="0"/>
        <v>456</v>
      </c>
      <c r="L16" s="32">
        <f t="shared" si="0"/>
        <v>354</v>
      </c>
      <c r="M16" s="32">
        <f t="shared" si="1"/>
        <v>810</v>
      </c>
      <c r="N16" s="144" t="s">
        <v>128</v>
      </c>
      <c r="O16" s="204"/>
      <c r="P16" s="58"/>
      <c r="Q16" s="58"/>
    </row>
    <row r="17" spans="1:15" ht="21.75" customHeight="1" thickBot="1">
      <c r="A17" s="207" t="s">
        <v>19</v>
      </c>
      <c r="B17" s="138" t="s">
        <v>125</v>
      </c>
      <c r="C17" s="95">
        <f>SUM(C9+C11+C13+C15)</f>
        <v>41</v>
      </c>
      <c r="D17" s="95">
        <f aca="true" t="shared" si="2" ref="D17:L17">SUM(D9+D11+D13+D15)</f>
        <v>40</v>
      </c>
      <c r="E17" s="95">
        <f t="shared" si="2"/>
        <v>130</v>
      </c>
      <c r="F17" s="95">
        <f t="shared" si="2"/>
        <v>172</v>
      </c>
      <c r="G17" s="95">
        <f aca="true" t="shared" si="3" ref="G17:J18">SUM(G11+G13+G15)</f>
        <v>309</v>
      </c>
      <c r="H17" s="95">
        <f t="shared" si="3"/>
        <v>447</v>
      </c>
      <c r="I17" s="95">
        <f t="shared" si="3"/>
        <v>81</v>
      </c>
      <c r="J17" s="95">
        <f t="shared" si="3"/>
        <v>91</v>
      </c>
      <c r="K17" s="95">
        <f t="shared" si="2"/>
        <v>561</v>
      </c>
      <c r="L17" s="95">
        <f t="shared" si="2"/>
        <v>750</v>
      </c>
      <c r="M17" s="95">
        <f>M9+M11+M13+M15</f>
        <v>1311</v>
      </c>
      <c r="N17" s="145" t="s">
        <v>127</v>
      </c>
      <c r="O17" s="212" t="s">
        <v>12</v>
      </c>
    </row>
    <row r="18" spans="1:15" ht="21.75" customHeight="1" thickBot="1">
      <c r="A18" s="209"/>
      <c r="B18" s="139" t="s">
        <v>126</v>
      </c>
      <c r="C18" s="95">
        <f>SUM(C10+C12+C14+C16)</f>
        <v>127</v>
      </c>
      <c r="D18" s="95">
        <f aca="true" t="shared" si="4" ref="D18:L18">SUM(D10+D12+D14+D16)</f>
        <v>59</v>
      </c>
      <c r="E18" s="95">
        <f t="shared" si="4"/>
        <v>1057</v>
      </c>
      <c r="F18" s="95">
        <f t="shared" si="4"/>
        <v>676</v>
      </c>
      <c r="G18" s="95">
        <f t="shared" si="3"/>
        <v>1384</v>
      </c>
      <c r="H18" s="95">
        <f t="shared" si="3"/>
        <v>789</v>
      </c>
      <c r="I18" s="95">
        <f t="shared" si="3"/>
        <v>148</v>
      </c>
      <c r="J18" s="95">
        <f t="shared" si="3"/>
        <v>97</v>
      </c>
      <c r="K18" s="95">
        <f t="shared" si="4"/>
        <v>2716</v>
      </c>
      <c r="L18" s="95">
        <f t="shared" si="4"/>
        <v>1621</v>
      </c>
      <c r="M18" s="95">
        <f>M10+M12+M14+M16</f>
        <v>4337</v>
      </c>
      <c r="N18" s="146" t="s">
        <v>128</v>
      </c>
      <c r="O18" s="213"/>
    </row>
    <row r="19" spans="1:15" ht="21.75" customHeight="1">
      <c r="A19" s="210"/>
      <c r="B19" s="140" t="s">
        <v>19</v>
      </c>
      <c r="C19" s="96">
        <f>C17+C18</f>
        <v>168</v>
      </c>
      <c r="D19" s="96">
        <f aca="true" t="shared" si="5" ref="D19:L19">D17+D18</f>
        <v>99</v>
      </c>
      <c r="E19" s="96">
        <f t="shared" si="5"/>
        <v>1187</v>
      </c>
      <c r="F19" s="96">
        <f t="shared" si="5"/>
        <v>848</v>
      </c>
      <c r="G19" s="96">
        <f t="shared" si="5"/>
        <v>1693</v>
      </c>
      <c r="H19" s="96">
        <f t="shared" si="5"/>
        <v>1236</v>
      </c>
      <c r="I19" s="96">
        <f t="shared" si="5"/>
        <v>229</v>
      </c>
      <c r="J19" s="96">
        <f>J17+J18</f>
        <v>188</v>
      </c>
      <c r="K19" s="96">
        <f t="shared" si="5"/>
        <v>3277</v>
      </c>
      <c r="L19" s="96">
        <f t="shared" si="5"/>
        <v>2371</v>
      </c>
      <c r="M19" s="96">
        <f>M17+M18</f>
        <v>5648</v>
      </c>
      <c r="N19" s="147" t="s">
        <v>12</v>
      </c>
      <c r="O19" s="214"/>
    </row>
    <row r="20" spans="1:15" ht="14.25">
      <c r="A20" s="120" t="s">
        <v>130</v>
      </c>
      <c r="N20" s="199" t="s">
        <v>131</v>
      </c>
      <c r="O20" s="199"/>
    </row>
  </sheetData>
  <sheetProtection/>
  <mergeCells count="25">
    <mergeCell ref="A1:O1"/>
    <mergeCell ref="A3:O3"/>
    <mergeCell ref="A6:A8"/>
    <mergeCell ref="B6:B8"/>
    <mergeCell ref="C7:D7"/>
    <mergeCell ref="E7:F7"/>
    <mergeCell ref="A2:O2"/>
    <mergeCell ref="K7:M7"/>
    <mergeCell ref="C6:M6"/>
    <mergeCell ref="A9:A10"/>
    <mergeCell ref="A17:A19"/>
    <mergeCell ref="A4:O4"/>
    <mergeCell ref="N6:N8"/>
    <mergeCell ref="O6:O8"/>
    <mergeCell ref="O17:O19"/>
    <mergeCell ref="O9:O10"/>
    <mergeCell ref="A15:A16"/>
    <mergeCell ref="A13:A14"/>
    <mergeCell ref="A11:A12"/>
    <mergeCell ref="N20:O20"/>
    <mergeCell ref="O11:O12"/>
    <mergeCell ref="O13:O14"/>
    <mergeCell ref="O15:O16"/>
    <mergeCell ref="G7:H7"/>
    <mergeCell ref="I7:J7"/>
  </mergeCells>
  <printOptions horizontalCentered="1" verticalCentered="1"/>
  <pageMargins left="0" right="0" top="0" bottom="0" header="0" footer="0"/>
  <pageSetup horizontalDpi="600" verticalDpi="600" orientation="landscape" paperSize="9" scale="93" r:id="rId2"/>
  <drawing r:id="rId1"/>
</worksheet>
</file>

<file path=xl/worksheets/sheet9.xml><?xml version="1.0" encoding="utf-8"?>
<worksheet xmlns="http://schemas.openxmlformats.org/spreadsheetml/2006/main" xmlns:r="http://schemas.openxmlformats.org/officeDocument/2006/relationships">
  <dimension ref="A1:O20"/>
  <sheetViews>
    <sheetView rightToLeft="1" view="pageBreakPreview" zoomScaleSheetLayoutView="100" zoomScalePageLayoutView="0" workbookViewId="0" topLeftCell="A1">
      <selection activeCell="G8" sqref="G8"/>
    </sheetView>
  </sheetViews>
  <sheetFormatPr defaultColWidth="9.140625" defaultRowHeight="12.75"/>
  <cols>
    <col min="1" max="1" width="20.7109375" style="0" customWidth="1"/>
    <col min="2" max="2" width="10.140625" style="0" customWidth="1"/>
    <col min="3" max="3" width="9.421875" style="0" customWidth="1"/>
    <col min="4" max="4" width="9.140625" style="0" customWidth="1"/>
    <col min="5" max="13" width="8.57421875" style="0" customWidth="1"/>
    <col min="14" max="14" width="11.57421875" style="0" customWidth="1"/>
    <col min="15" max="15" width="20.7109375" style="0" customWidth="1"/>
  </cols>
  <sheetData>
    <row r="1" spans="1:15" ht="20.25" customHeight="1">
      <c r="A1" s="174" t="s">
        <v>166</v>
      </c>
      <c r="B1" s="174"/>
      <c r="C1" s="174"/>
      <c r="D1" s="174"/>
      <c r="E1" s="174"/>
      <c r="F1" s="174"/>
      <c r="G1" s="174"/>
      <c r="H1" s="174"/>
      <c r="I1" s="174"/>
      <c r="J1" s="174"/>
      <c r="K1" s="174"/>
      <c r="L1" s="174"/>
      <c r="M1" s="174"/>
      <c r="N1" s="174"/>
      <c r="O1" s="174"/>
    </row>
    <row r="2" spans="1:15" ht="15" customHeight="1">
      <c r="A2" s="173">
        <v>2020</v>
      </c>
      <c r="B2" s="173"/>
      <c r="C2" s="173"/>
      <c r="D2" s="173"/>
      <c r="E2" s="173"/>
      <c r="F2" s="173"/>
      <c r="G2" s="173"/>
      <c r="H2" s="173"/>
      <c r="I2" s="173"/>
      <c r="J2" s="173"/>
      <c r="K2" s="173"/>
      <c r="L2" s="173"/>
      <c r="M2" s="173"/>
      <c r="N2" s="173"/>
      <c r="O2" s="173"/>
    </row>
    <row r="3" spans="1:15" ht="42" customHeight="1">
      <c r="A3" s="166" t="s">
        <v>173</v>
      </c>
      <c r="B3" s="220"/>
      <c r="C3" s="220"/>
      <c r="D3" s="220"/>
      <c r="E3" s="220"/>
      <c r="F3" s="220"/>
      <c r="G3" s="220"/>
      <c r="H3" s="220"/>
      <c r="I3" s="220"/>
      <c r="J3" s="220"/>
      <c r="K3" s="220"/>
      <c r="L3" s="220"/>
      <c r="M3" s="220"/>
      <c r="N3" s="220"/>
      <c r="O3" s="220"/>
    </row>
    <row r="4" spans="1:15" ht="11.25" customHeight="1">
      <c r="A4" s="166">
        <v>2020</v>
      </c>
      <c r="B4" s="166"/>
      <c r="C4" s="166"/>
      <c r="D4" s="166"/>
      <c r="E4" s="166"/>
      <c r="F4" s="166"/>
      <c r="G4" s="166"/>
      <c r="H4" s="166"/>
      <c r="I4" s="166"/>
      <c r="J4" s="166"/>
      <c r="K4" s="166"/>
      <c r="L4" s="166"/>
      <c r="M4" s="166"/>
      <c r="N4" s="166"/>
      <c r="O4" s="166"/>
    </row>
    <row r="5" spans="1:15" s="5" customFormat="1" ht="15.75">
      <c r="A5" s="46" t="s">
        <v>61</v>
      </c>
      <c r="B5" s="37"/>
      <c r="C5" s="37"/>
      <c r="D5" s="37"/>
      <c r="E5" s="37"/>
      <c r="F5" s="37"/>
      <c r="G5" s="37"/>
      <c r="H5" s="37"/>
      <c r="I5" s="37"/>
      <c r="J5" s="37"/>
      <c r="K5" s="37"/>
      <c r="L5" s="47"/>
      <c r="M5" s="47"/>
      <c r="N5" s="48"/>
      <c r="O5" s="49" t="s">
        <v>62</v>
      </c>
    </row>
    <row r="6" spans="1:15" ht="33" customHeight="1" thickBot="1">
      <c r="A6" s="176" t="s">
        <v>124</v>
      </c>
      <c r="B6" s="222" t="s">
        <v>27</v>
      </c>
      <c r="C6" s="225" t="s">
        <v>139</v>
      </c>
      <c r="D6" s="226"/>
      <c r="E6" s="226"/>
      <c r="F6" s="226"/>
      <c r="G6" s="226"/>
      <c r="H6" s="226"/>
      <c r="I6" s="226"/>
      <c r="J6" s="226"/>
      <c r="K6" s="226"/>
      <c r="L6" s="226"/>
      <c r="M6" s="227"/>
      <c r="N6" s="163" t="s">
        <v>24</v>
      </c>
      <c r="O6" s="170" t="s">
        <v>129</v>
      </c>
    </row>
    <row r="7" spans="1:15" ht="41.25" customHeight="1" thickBot="1">
      <c r="A7" s="221"/>
      <c r="B7" s="223"/>
      <c r="C7" s="205" t="s">
        <v>136</v>
      </c>
      <c r="D7" s="205"/>
      <c r="E7" s="205" t="s">
        <v>135</v>
      </c>
      <c r="F7" s="205"/>
      <c r="G7" s="205" t="s">
        <v>134</v>
      </c>
      <c r="H7" s="205"/>
      <c r="I7" s="206" t="s">
        <v>132</v>
      </c>
      <c r="J7" s="206"/>
      <c r="K7" s="183" t="s">
        <v>133</v>
      </c>
      <c r="L7" s="184"/>
      <c r="M7" s="185"/>
      <c r="N7" s="211"/>
      <c r="O7" s="194"/>
    </row>
    <row r="8" spans="1:15" ht="30" customHeight="1">
      <c r="A8" s="178"/>
      <c r="B8" s="224"/>
      <c r="C8" s="74" t="s">
        <v>100</v>
      </c>
      <c r="D8" s="74" t="s">
        <v>99</v>
      </c>
      <c r="E8" s="74" t="s">
        <v>100</v>
      </c>
      <c r="F8" s="74" t="s">
        <v>99</v>
      </c>
      <c r="G8" s="74" t="s">
        <v>100</v>
      </c>
      <c r="H8" s="74" t="s">
        <v>99</v>
      </c>
      <c r="I8" s="74" t="s">
        <v>100</v>
      </c>
      <c r="J8" s="74" t="s">
        <v>99</v>
      </c>
      <c r="K8" s="74" t="s">
        <v>100</v>
      </c>
      <c r="L8" s="74" t="s">
        <v>99</v>
      </c>
      <c r="M8" s="74" t="s">
        <v>104</v>
      </c>
      <c r="N8" s="165"/>
      <c r="O8" s="172"/>
    </row>
    <row r="9" spans="1:15" ht="21.75" customHeight="1" thickBot="1">
      <c r="A9" s="207" t="s">
        <v>43</v>
      </c>
      <c r="B9" s="135" t="s">
        <v>125</v>
      </c>
      <c r="C9" s="23" t="s">
        <v>92</v>
      </c>
      <c r="D9" s="23" t="s">
        <v>92</v>
      </c>
      <c r="E9" s="23" t="s">
        <v>92</v>
      </c>
      <c r="F9" s="23" t="s">
        <v>92</v>
      </c>
      <c r="G9" s="23" t="s">
        <v>92</v>
      </c>
      <c r="H9" s="23" t="s">
        <v>92</v>
      </c>
      <c r="I9" s="23" t="s">
        <v>92</v>
      </c>
      <c r="J9" s="23" t="s">
        <v>92</v>
      </c>
      <c r="K9" s="24" t="s">
        <v>92</v>
      </c>
      <c r="L9" s="24" t="s">
        <v>92</v>
      </c>
      <c r="M9" s="24" t="s">
        <v>92</v>
      </c>
      <c r="N9" s="141" t="s">
        <v>127</v>
      </c>
      <c r="O9" s="215" t="s">
        <v>18</v>
      </c>
    </row>
    <row r="10" spans="1:15" ht="21.75" customHeight="1" thickBot="1">
      <c r="A10" s="208"/>
      <c r="B10" s="134" t="s">
        <v>126</v>
      </c>
      <c r="C10" s="23" t="s">
        <v>92</v>
      </c>
      <c r="D10" s="23" t="s">
        <v>92</v>
      </c>
      <c r="E10" s="23" t="s">
        <v>92</v>
      </c>
      <c r="F10" s="23" t="s">
        <v>92</v>
      </c>
      <c r="G10" s="23" t="s">
        <v>92</v>
      </c>
      <c r="H10" s="23" t="s">
        <v>92</v>
      </c>
      <c r="I10" s="23" t="s">
        <v>92</v>
      </c>
      <c r="J10" s="23" t="s">
        <v>92</v>
      </c>
      <c r="K10" s="24" t="s">
        <v>92</v>
      </c>
      <c r="L10" s="24" t="s">
        <v>92</v>
      </c>
      <c r="M10" s="24" t="s">
        <v>92</v>
      </c>
      <c r="N10" s="142" t="s">
        <v>128</v>
      </c>
      <c r="O10" s="203"/>
    </row>
    <row r="11" spans="1:15" ht="21.75" customHeight="1" thickBot="1">
      <c r="A11" s="216" t="s">
        <v>42</v>
      </c>
      <c r="B11" s="136" t="s">
        <v>125</v>
      </c>
      <c r="C11" s="27">
        <v>0</v>
      </c>
      <c r="D11" s="27">
        <v>0</v>
      </c>
      <c r="E11" s="27">
        <v>29</v>
      </c>
      <c r="F11" s="27">
        <v>28</v>
      </c>
      <c r="G11" s="27">
        <v>1</v>
      </c>
      <c r="H11" s="27">
        <v>0</v>
      </c>
      <c r="I11" s="27">
        <v>0</v>
      </c>
      <c r="J11" s="27">
        <v>0</v>
      </c>
      <c r="K11" s="28">
        <f aca="true" t="shared" si="0" ref="K11:L16">SUM(C11+E11+G11+I11)</f>
        <v>30</v>
      </c>
      <c r="L11" s="28">
        <f t="shared" si="0"/>
        <v>28</v>
      </c>
      <c r="M11" s="28">
        <f aca="true" t="shared" si="1" ref="M11:M16">K11+L11</f>
        <v>58</v>
      </c>
      <c r="N11" s="143" t="s">
        <v>127</v>
      </c>
      <c r="O11" s="200" t="s">
        <v>35</v>
      </c>
    </row>
    <row r="12" spans="1:15" ht="21.75" customHeight="1" thickBot="1">
      <c r="A12" s="219"/>
      <c r="B12" s="136" t="s">
        <v>126</v>
      </c>
      <c r="C12" s="27">
        <v>37</v>
      </c>
      <c r="D12" s="27">
        <v>10</v>
      </c>
      <c r="E12" s="27">
        <v>165</v>
      </c>
      <c r="F12" s="27">
        <v>109</v>
      </c>
      <c r="G12" s="27">
        <v>107</v>
      </c>
      <c r="H12" s="27">
        <v>49</v>
      </c>
      <c r="I12" s="27">
        <v>0</v>
      </c>
      <c r="J12" s="27">
        <v>0</v>
      </c>
      <c r="K12" s="28">
        <f t="shared" si="0"/>
        <v>309</v>
      </c>
      <c r="L12" s="28">
        <f t="shared" si="0"/>
        <v>168</v>
      </c>
      <c r="M12" s="28">
        <f t="shared" si="1"/>
        <v>477</v>
      </c>
      <c r="N12" s="143" t="s">
        <v>128</v>
      </c>
      <c r="O12" s="201"/>
    </row>
    <row r="13" spans="1:15" ht="21.75" customHeight="1" thickBot="1">
      <c r="A13" s="218" t="s">
        <v>36</v>
      </c>
      <c r="B13" s="134" t="s">
        <v>125</v>
      </c>
      <c r="C13" s="50">
        <v>0</v>
      </c>
      <c r="D13" s="50">
        <v>0</v>
      </c>
      <c r="E13" s="50">
        <v>45</v>
      </c>
      <c r="F13" s="50">
        <v>69</v>
      </c>
      <c r="G13" s="50">
        <v>209</v>
      </c>
      <c r="H13" s="50">
        <v>316</v>
      </c>
      <c r="I13" s="50">
        <v>18</v>
      </c>
      <c r="J13" s="50">
        <v>18</v>
      </c>
      <c r="K13" s="44">
        <f t="shared" si="0"/>
        <v>272</v>
      </c>
      <c r="L13" s="44">
        <f t="shared" si="0"/>
        <v>403</v>
      </c>
      <c r="M13" s="44">
        <f t="shared" si="1"/>
        <v>675</v>
      </c>
      <c r="N13" s="142" t="s">
        <v>127</v>
      </c>
      <c r="O13" s="202" t="s">
        <v>36</v>
      </c>
    </row>
    <row r="14" spans="1:15" ht="21.75" customHeight="1" thickBot="1">
      <c r="A14" s="208"/>
      <c r="B14" s="134" t="s">
        <v>126</v>
      </c>
      <c r="C14" s="50">
        <v>28</v>
      </c>
      <c r="D14" s="50">
        <v>2</v>
      </c>
      <c r="E14" s="50">
        <v>327</v>
      </c>
      <c r="F14" s="50">
        <v>161</v>
      </c>
      <c r="G14" s="50">
        <v>769</v>
      </c>
      <c r="H14" s="50">
        <v>435</v>
      </c>
      <c r="I14" s="50">
        <v>99</v>
      </c>
      <c r="J14" s="50">
        <v>44</v>
      </c>
      <c r="K14" s="44">
        <f t="shared" si="0"/>
        <v>1223</v>
      </c>
      <c r="L14" s="44">
        <f t="shared" si="0"/>
        <v>642</v>
      </c>
      <c r="M14" s="44">
        <f t="shared" si="1"/>
        <v>1865</v>
      </c>
      <c r="N14" s="142" t="s">
        <v>128</v>
      </c>
      <c r="O14" s="203"/>
    </row>
    <row r="15" spans="1:15" ht="21.75" customHeight="1" thickBot="1">
      <c r="A15" s="216" t="s">
        <v>49</v>
      </c>
      <c r="B15" s="136" t="s">
        <v>125</v>
      </c>
      <c r="C15" s="27">
        <v>0</v>
      </c>
      <c r="D15" s="27">
        <v>0</v>
      </c>
      <c r="E15" s="27">
        <v>1</v>
      </c>
      <c r="F15" s="27">
        <v>8</v>
      </c>
      <c r="G15" s="27">
        <v>50</v>
      </c>
      <c r="H15" s="27">
        <v>70</v>
      </c>
      <c r="I15" s="27">
        <v>21</v>
      </c>
      <c r="J15" s="27">
        <v>25</v>
      </c>
      <c r="K15" s="28">
        <f t="shared" si="0"/>
        <v>72</v>
      </c>
      <c r="L15" s="28">
        <f t="shared" si="0"/>
        <v>103</v>
      </c>
      <c r="M15" s="28">
        <f t="shared" si="1"/>
        <v>175</v>
      </c>
      <c r="N15" s="143" t="s">
        <v>127</v>
      </c>
      <c r="O15" s="200" t="s">
        <v>49</v>
      </c>
    </row>
    <row r="16" spans="1:15" ht="21.75" customHeight="1">
      <c r="A16" s="217"/>
      <c r="B16" s="137" t="s">
        <v>126</v>
      </c>
      <c r="C16" s="31">
        <v>0</v>
      </c>
      <c r="D16" s="31">
        <v>0</v>
      </c>
      <c r="E16" s="31">
        <v>111</v>
      </c>
      <c r="F16" s="31">
        <v>65</v>
      </c>
      <c r="G16" s="31">
        <v>225</v>
      </c>
      <c r="H16" s="31">
        <v>134</v>
      </c>
      <c r="I16" s="31">
        <v>43</v>
      </c>
      <c r="J16" s="31">
        <v>31</v>
      </c>
      <c r="K16" s="32">
        <f t="shared" si="0"/>
        <v>379</v>
      </c>
      <c r="L16" s="32">
        <f t="shared" si="0"/>
        <v>230</v>
      </c>
      <c r="M16" s="32">
        <f t="shared" si="1"/>
        <v>609</v>
      </c>
      <c r="N16" s="144" t="s">
        <v>128</v>
      </c>
      <c r="O16" s="204"/>
    </row>
    <row r="17" spans="1:15" ht="21.75" customHeight="1" thickBot="1">
      <c r="A17" s="207" t="s">
        <v>19</v>
      </c>
      <c r="B17" s="138" t="s">
        <v>125</v>
      </c>
      <c r="C17" s="95">
        <f>SUM(C11+C13+C15)</f>
        <v>0</v>
      </c>
      <c r="D17" s="95">
        <f aca="true" t="shared" si="2" ref="D17:L17">SUM(D11+D13+D15)</f>
        <v>0</v>
      </c>
      <c r="E17" s="95">
        <f t="shared" si="2"/>
        <v>75</v>
      </c>
      <c r="F17" s="95">
        <f t="shared" si="2"/>
        <v>105</v>
      </c>
      <c r="G17" s="95">
        <f t="shared" si="2"/>
        <v>260</v>
      </c>
      <c r="H17" s="95">
        <f t="shared" si="2"/>
        <v>386</v>
      </c>
      <c r="I17" s="95">
        <f t="shared" si="2"/>
        <v>39</v>
      </c>
      <c r="J17" s="95">
        <f t="shared" si="2"/>
        <v>43</v>
      </c>
      <c r="K17" s="95">
        <f>SUM(K11+K13+K15)</f>
        <v>374</v>
      </c>
      <c r="L17" s="95">
        <f t="shared" si="2"/>
        <v>534</v>
      </c>
      <c r="M17" s="95">
        <f>M11+M13+M15</f>
        <v>908</v>
      </c>
      <c r="N17" s="145" t="s">
        <v>127</v>
      </c>
      <c r="O17" s="212" t="s">
        <v>12</v>
      </c>
    </row>
    <row r="18" spans="1:15" ht="21.75" customHeight="1" thickBot="1">
      <c r="A18" s="209"/>
      <c r="B18" s="139" t="s">
        <v>126</v>
      </c>
      <c r="C18" s="95">
        <f>SUM(C12+C14+C16)</f>
        <v>65</v>
      </c>
      <c r="D18" s="95">
        <f aca="true" t="shared" si="3" ref="D18:L18">SUM(D12+D14+D16)</f>
        <v>12</v>
      </c>
      <c r="E18" s="95">
        <f t="shared" si="3"/>
        <v>603</v>
      </c>
      <c r="F18" s="95">
        <f t="shared" si="3"/>
        <v>335</v>
      </c>
      <c r="G18" s="95">
        <f t="shared" si="3"/>
        <v>1101</v>
      </c>
      <c r="H18" s="95">
        <f t="shared" si="3"/>
        <v>618</v>
      </c>
      <c r="I18" s="95">
        <f t="shared" si="3"/>
        <v>142</v>
      </c>
      <c r="J18" s="95">
        <f t="shared" si="3"/>
        <v>75</v>
      </c>
      <c r="K18" s="95">
        <f t="shared" si="3"/>
        <v>1911</v>
      </c>
      <c r="L18" s="95">
        <f t="shared" si="3"/>
        <v>1040</v>
      </c>
      <c r="M18" s="95">
        <f>M12+M14+M16</f>
        <v>2951</v>
      </c>
      <c r="N18" s="146" t="s">
        <v>128</v>
      </c>
      <c r="O18" s="213"/>
    </row>
    <row r="19" spans="1:15" ht="21.75" customHeight="1">
      <c r="A19" s="210"/>
      <c r="B19" s="140" t="s">
        <v>19</v>
      </c>
      <c r="C19" s="96">
        <f>C17+C18</f>
        <v>65</v>
      </c>
      <c r="D19" s="96">
        <f aca="true" t="shared" si="4" ref="D19:L19">D17+D18</f>
        <v>12</v>
      </c>
      <c r="E19" s="96">
        <f t="shared" si="4"/>
        <v>678</v>
      </c>
      <c r="F19" s="96">
        <f t="shared" si="4"/>
        <v>440</v>
      </c>
      <c r="G19" s="96">
        <f t="shared" si="4"/>
        <v>1361</v>
      </c>
      <c r="H19" s="96">
        <f t="shared" si="4"/>
        <v>1004</v>
      </c>
      <c r="I19" s="96">
        <f t="shared" si="4"/>
        <v>181</v>
      </c>
      <c r="J19" s="96">
        <f t="shared" si="4"/>
        <v>118</v>
      </c>
      <c r="K19" s="96">
        <f t="shared" si="4"/>
        <v>2285</v>
      </c>
      <c r="L19" s="96">
        <f t="shared" si="4"/>
        <v>1574</v>
      </c>
      <c r="M19" s="96">
        <f>M17+M18</f>
        <v>3859</v>
      </c>
      <c r="N19" s="147" t="s">
        <v>12</v>
      </c>
      <c r="O19" s="214"/>
    </row>
    <row r="20" spans="1:15" ht="14.25">
      <c r="A20" s="121" t="s">
        <v>130</v>
      </c>
      <c r="N20" s="199" t="s">
        <v>131</v>
      </c>
      <c r="O20" s="199"/>
    </row>
  </sheetData>
  <sheetProtection/>
  <mergeCells count="25">
    <mergeCell ref="O9:O10"/>
    <mergeCell ref="A17:A19"/>
    <mergeCell ref="O17:O19"/>
    <mergeCell ref="A11:A12"/>
    <mergeCell ref="O11:O12"/>
    <mergeCell ref="A13:A14"/>
    <mergeCell ref="O13:O14"/>
    <mergeCell ref="A15:A16"/>
    <mergeCell ref="O15:O16"/>
    <mergeCell ref="E7:F7"/>
    <mergeCell ref="G7:H7"/>
    <mergeCell ref="I7:J7"/>
    <mergeCell ref="A9:A10"/>
    <mergeCell ref="K7:M7"/>
    <mergeCell ref="C6:M6"/>
    <mergeCell ref="N20:O20"/>
    <mergeCell ref="A2:O2"/>
    <mergeCell ref="A1:O1"/>
    <mergeCell ref="A3:O3"/>
    <mergeCell ref="A4:O4"/>
    <mergeCell ref="A6:A8"/>
    <mergeCell ref="B6:B8"/>
    <mergeCell ref="N6:N8"/>
    <mergeCell ref="O6:O8"/>
    <mergeCell ref="C7:D7"/>
  </mergeCells>
  <printOptions horizontalCentered="1" verticalCentered="1"/>
  <pageMargins left="0" right="0" top="0" bottom="0" header="0" footer="0"/>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Training statistics chapter 5- 2020</dc:title>
  <dc:subject/>
  <dc:creator>Planning council</dc:creator>
  <cp:keywords>Qatar; Planning and Statistics Authority; PSA; Statistics; SocialStatistics</cp:keywords>
  <dc:description/>
  <cp:lastModifiedBy>Amjad Ahmed Abdelwahab</cp:lastModifiedBy>
  <cp:lastPrinted>2021-09-28T07:46:33Z</cp:lastPrinted>
  <dcterms:created xsi:type="dcterms:W3CDTF">2007-07-25T06:25:47Z</dcterms:created>
  <dcterms:modified xsi:type="dcterms:W3CDTF">2021-09-28T09:40:09Z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rabicTitle">
    <vt:lpwstr>إحصاءات التدريب الفصل الخامس 2020
</vt:lpwstr>
  </property>
  <property fmtid="{D5CDD505-2E9C-101B-9397-08002B2CF9AE}" pid="3" name="TaxKeywordTaxHTField">
    <vt:lpwstr>Statistics|43e67556-4a22-4c31-b67a-99a39b12edc5;PSA|0e57c6e0-7d64-49c5-8339-fa33dddca9a5;Planning and Statistics Authority|e65649f4-24d1-441c-884c-448bd6b7a8f9;Qatar|f05dbc2b-1feb-4985-afc3-58e9ce18885a;SocialStatistics|2b73b922-b446-405e-be2d-f6a1ac6e909</vt:lpwstr>
  </property>
  <property fmtid="{D5CDD505-2E9C-101B-9397-08002B2CF9AE}" pid="4" name="Year">
    <vt:lpwstr>2020.00000000000</vt:lpwstr>
  </property>
  <property fmtid="{D5CDD505-2E9C-101B-9397-08002B2CF9AE}" pid="5" name="DocumentDescription0">
    <vt:lpwstr>Training statistics chapter 5- 2020</vt:lpwstr>
  </property>
  <property fmtid="{D5CDD505-2E9C-101B-9397-08002B2CF9AE}" pid="6" name="DocumentDescription">
    <vt:lpwstr>إحصاءات التدريب الفصل الخامس 2020</vt:lpwstr>
  </property>
  <property fmtid="{D5CDD505-2E9C-101B-9397-08002B2CF9AE}" pid="7" name="TaxKeyword">
    <vt:lpwstr>640;#Statistics|43e67556-4a22-4c31-b67a-99a39b12edc5;#643;#PSA|0e57c6e0-7d64-49c5-8339-fa33dddca9a5;#178;#Planning and Statistics Authority|e65649f4-24d1-441c-884c-448bd6b7a8f9;#179;#Qatar|f05dbc2b-1feb-4985-afc3-58e9ce18885a;#648;#SocialStatistics|2b73b9</vt:lpwstr>
  </property>
  <property fmtid="{D5CDD505-2E9C-101B-9397-08002B2CF9AE}" pid="8" name="PublishingRollupImage">
    <vt:lpwstr/>
  </property>
  <property fmtid="{D5CDD505-2E9C-101B-9397-08002B2CF9AE}" pid="9" name="DocType">
    <vt:lpwstr>;#Publication;#</vt:lpwstr>
  </property>
  <property fmtid="{D5CDD505-2E9C-101B-9397-08002B2CF9AE}" pid="10" name="DocPeriodicity">
    <vt:lpwstr>Annual</vt:lpwstr>
  </property>
  <property fmtid="{D5CDD505-2E9C-101B-9397-08002B2CF9AE}" pid="11" name="Visible">
    <vt:lpwstr>1</vt:lpwstr>
  </property>
  <property fmtid="{D5CDD505-2E9C-101B-9397-08002B2CF9AE}" pid="12" name="EnglishTitle">
    <vt:lpwstr>Training statistics chapter 5- 2020</vt:lpwstr>
  </property>
  <property fmtid="{D5CDD505-2E9C-101B-9397-08002B2CF9AE}" pid="13" name="MDPSLanguage">
    <vt:lpwstr>Both</vt:lpwstr>
  </property>
  <property fmtid="{D5CDD505-2E9C-101B-9397-08002B2CF9AE}" pid="14" name="TaxCatchAll">
    <vt:lpwstr>643;#PSA|0e57c6e0-7d64-49c5-8339-fa33dddca9a5;#648;#SocialStatistics|2b73b922-b446-405e-be2d-f6a1ac6e9092;#179;#Qatar|f05dbc2b-1feb-4985-afc3-58e9ce18885a;#640;#Statistics|43e67556-4a22-4c31-b67a-99a39b12edc5;#178;#Planning and Statistics Authority|e65649</vt:lpwstr>
  </property>
  <property fmtid="{D5CDD505-2E9C-101B-9397-08002B2CF9AE}" pid="15" name="MSIP_Label_0b46f0c7-1e5b-43db-99eb-3257df1e5bf6_Enabled">
    <vt:lpwstr>True</vt:lpwstr>
  </property>
  <property fmtid="{D5CDD505-2E9C-101B-9397-08002B2CF9AE}" pid="16" name="MSIP_Label_0b46f0c7-1e5b-43db-99eb-3257df1e5bf6_SiteId">
    <vt:lpwstr>2dcae639-d4a4-4454-82c7-592ab66fc7bd</vt:lpwstr>
  </property>
  <property fmtid="{D5CDD505-2E9C-101B-9397-08002B2CF9AE}" pid="17" name="MSIP_Label_0b46f0c7-1e5b-43db-99eb-3257df1e5bf6_Owner">
    <vt:lpwstr>g.alsabagh0101@education.qa</vt:lpwstr>
  </property>
  <property fmtid="{D5CDD505-2E9C-101B-9397-08002B2CF9AE}" pid="18" name="MSIP_Label_0b46f0c7-1e5b-43db-99eb-3257df1e5bf6_SetDate">
    <vt:lpwstr>2020-07-17T05:15:23.2452510Z</vt:lpwstr>
  </property>
  <property fmtid="{D5CDD505-2E9C-101B-9397-08002B2CF9AE}" pid="19" name="MSIP_Label_0b46f0c7-1e5b-43db-99eb-3257df1e5bf6_Name">
    <vt:lpwstr>Public</vt:lpwstr>
  </property>
  <property fmtid="{D5CDD505-2E9C-101B-9397-08002B2CF9AE}" pid="20" name="MSIP_Label_0b46f0c7-1e5b-43db-99eb-3257df1e5bf6_Application">
    <vt:lpwstr>Microsoft Azure Information Protection</vt:lpwstr>
  </property>
  <property fmtid="{D5CDD505-2E9C-101B-9397-08002B2CF9AE}" pid="21" name="MSIP_Label_0b46f0c7-1e5b-43db-99eb-3257df1e5bf6_ActionId">
    <vt:lpwstr>fe3180f9-7445-4c52-8f65-296c5e9bae0f</vt:lpwstr>
  </property>
  <property fmtid="{D5CDD505-2E9C-101B-9397-08002B2CF9AE}" pid="22" name="MSIP_Label_0b46f0c7-1e5b-43db-99eb-3257df1e5bf6_Extended_MSFT_Method">
    <vt:lpwstr>Automatic</vt:lpwstr>
  </property>
  <property fmtid="{D5CDD505-2E9C-101B-9397-08002B2CF9AE}" pid="23" name="Sensitivity">
    <vt:lpwstr>Public</vt:lpwstr>
  </property>
  <property fmtid="{D5CDD505-2E9C-101B-9397-08002B2CF9AE}" pid="24" name="CategoryDescription">
    <vt:lpwstr>Training statistics chapter 5- 2020</vt:lpwstr>
  </property>
</Properties>
</file>